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firstSheet="2" activeTab="6"/>
  </bookViews>
  <sheets>
    <sheet name="4SB(MK) (02010102)" sheetId="1" r:id="rId1"/>
    <sheet name="5SB (02010102)" sheetId="2" r:id="rId2"/>
    <sheet name="4SB(VD)01 (04020113)" sheetId="3" r:id="rId3"/>
    <sheet name="5SB (04020111)" sheetId="4" r:id="rId4"/>
    <sheet name="5SB (02010104)" sheetId="5" r:id="rId5"/>
    <sheet name="5SB(SN) (02010109)" sheetId="6" r:id="rId6"/>
    <sheet name="5SB(SP) (02010102)" sheetId="7" r:id="rId7"/>
  </sheets>
  <definedNames>
    <definedName name="_xlnm.Print_Area" localSheetId="0">'4SB(MK) (02010102)'!$A$1:$L$380</definedName>
    <definedName name="_xlnm.Print_Area" localSheetId="2">'4SB(VD)01 (04020113)'!$A$1:$L$380</definedName>
    <definedName name="_xlnm.Print_Area" localSheetId="1">'5SB (02010102)'!$A$1:$L$380</definedName>
    <definedName name="_xlnm.Print_Area" localSheetId="4">'5SB (02010104)'!$A$1:$L$380</definedName>
    <definedName name="_xlnm.Print_Area" localSheetId="3">'5SB (04020111)'!$A$1:$L$380</definedName>
    <definedName name="_xlnm.Print_Area" localSheetId="5">'5SB(SN) (02010109)'!$A$1:$L$380</definedName>
    <definedName name="_xlnm.Print_Area" localSheetId="6">'5SB(SP) (02010102)'!$A$1:$L$380</definedName>
    <definedName name="_xlnm.Print_Titles" localSheetId="0">'4SB(MK) (02010102)'!$19:$25</definedName>
    <definedName name="_xlnm.Print_Titles" localSheetId="2">'4SB(VD)01 (04020113)'!$19:$25</definedName>
    <definedName name="_xlnm.Print_Titles" localSheetId="1">'5SB (02010102)'!$19:$25</definedName>
    <definedName name="_xlnm.Print_Titles" localSheetId="4">'5SB (02010104)'!$19:$25</definedName>
    <definedName name="_xlnm.Print_Titles" localSheetId="3">'5SB (04020111)'!$19:$25</definedName>
    <definedName name="_xlnm.Print_Titles" localSheetId="5">'5SB(SN) (02010109)'!$19:$25</definedName>
    <definedName name="_xlnm.Print_Titles" localSheetId="6">'5SB(SP) (02010102)'!$19:$25</definedName>
  </definedNames>
  <calcPr fullCalcOnLoad="1"/>
</workbook>
</file>

<file path=xl/sharedStrings.xml><?xml version="1.0" encoding="utf-8"?>
<sst xmlns="http://schemas.openxmlformats.org/spreadsheetml/2006/main" count="2534" uniqueCount="210">
  <si>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</si>
  <si>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</si>
  <si>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</si>
  <si>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</si>
  <si>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</si>
  <si>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</si>
  <si>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M.Balinskio g. 16, LT-17249 Jašiūnų mstl., Šalčininkų r. 291417190 Šalčininkų r. Jašiūnų Mykolo Balinskio gimnazija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</si>
  <si>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</si>
  <si>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</si>
  <si>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</si>
  <si>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</si>
  <si>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mėnesinė</t>
  </si>
  <si>
    <t>(metinė, ketvirtinė)</t>
  </si>
  <si>
    <t>ATASKAITA</t>
  </si>
  <si>
    <t>(data)</t>
  </si>
  <si>
    <t>Švietimo, sporto ir jaunimo reikalų programa</t>
  </si>
  <si>
    <t>programos pavadinimas</t>
  </si>
  <si>
    <t>Kodas</t>
  </si>
  <si>
    <t xml:space="preserve">                    Ministerijos / Savivaldybės</t>
  </si>
  <si>
    <t>Departamento</t>
  </si>
  <si>
    <t>Įstaigos</t>
  </si>
  <si>
    <t>291417190</t>
  </si>
  <si>
    <t>Programos</t>
  </si>
  <si>
    <t>02</t>
  </si>
  <si>
    <t>Finansavimo šaltinio</t>
  </si>
  <si>
    <t>5SB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</si>
  <si>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</si>
  <si>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</si>
  <si>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</si>
  <si>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</si>
  <si>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</si>
  <si>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</si>
  <si>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</si>
  <si>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</si>
  <si>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</si>
  <si>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</si>
  <si>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</si>
  <si>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</si>
  <si>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</si>
  <si>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</si>
  <si>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</si>
  <si>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</si>
  <si>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</si>
  <si>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</si>
  <si>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</si>
  <si>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</si>
  <si>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</si>
  <si>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</si>
  <si>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</si>
  <si>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</si>
  <si>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</si>
  <si>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</si>
  <si>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</si>
  <si>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</si>
  <si>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</si>
  <si>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</si>
  <si>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</si>
  <si>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</si>
  <si>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</si>
  <si>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</si>
  <si>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</si>
  <si>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</si>
  <si>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</si>
  <si>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</si>
  <si>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</si>
  <si>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</si>
  <si>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</si>
  <si>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</si>
  <si>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</si>
  <si>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</si>
  <si>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</si>
  <si>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</si>
  <si>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</si>
  <si>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</si>
  <si>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</si>
  <si>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</si>
  <si>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</si>
  <si>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</si>
  <si>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</si>
  <si>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</si>
  <si>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</si>
  <si>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</si>
  <si>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</si>
  <si>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</si>
  <si>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</si>
  <si>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</si>
  <si>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</si>
  <si>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</si>
  <si>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</si>
  <si>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</si>
  <si>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</si>
  <si>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</si>
  <si>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</si>
  <si>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</si>
  <si>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</si>
  <si>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</si>
  <si>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</si>
  <si>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</si>
  <si>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</si>
  <si>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</si>
  <si>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</si>
  <si>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</si>
  <si>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</si>
  <si>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</si>
  <si>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</si>
  <si>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</si>
  <si>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</si>
  <si>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</si>
  <si>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</si>
  <si>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</si>
  <si>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</si>
  <si>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</si>
  <si>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</si>
  <si>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</si>
  <si>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</si>
  <si>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</si>
  <si>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</si>
  <si>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</si>
  <si>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</si>
  <si>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</si>
  <si>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</si>
  <si>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</si>
  <si>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</si>
  <si>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</si>
  <si>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</si>
  <si>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</si>
  <si>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</si>
  <si>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</si>
  <si>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</si>
  <si>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</si>
  <si>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</si>
  <si>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</si>
  <si>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</si>
  <si>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</si>
  <si>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</si>
  <si>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</si>
  <si>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</si>
  <si>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</si>
  <si>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</si>
  <si>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</si>
  <si>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</si>
  <si>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</si>
  <si>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</si>
  <si>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</si>
  <si>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</si>
  <si>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</si>
  <si>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</si>
  <si>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</si>
  <si>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</si>
  <si>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</si>
  <si>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</si>
  <si>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</si>
  <si>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</si>
  <si>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</si>
  <si>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</si>
  <si>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</si>
  <si>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</si>
  <si>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</si>
  <si>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</si>
  <si>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</si>
  <si>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</si>
  <si>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</si>
  <si>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</si>
  <si>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</si>
  <si>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</si>
  <si>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</si>
  <si>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</si>
  <si>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</si>
  <si>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</si>
  <si>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</si>
  <si>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</si>
  <si>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</si>
  <si>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</si>
  <si>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</si>
  <si>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</si>
  <si>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</si>
  <si>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</si>
  <si>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</si>
  <si>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</si>
  <si>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</si>
  <si>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</si>
  <si>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</si>
  <si>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</si>
  <si>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</si>
  <si>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L. e. direktoriaus pareigas</t>
  </si>
  <si>
    <t>Juzef Jankovski</t>
  </si>
  <si>
    <t>(įstaigos vadovo ar jo įgalioto asmens pareigų  pavadinimas)</t>
  </si>
  <si>
    <t>(parašas)</t>
  </si>
  <si>
    <t>(vardas ir pavardė)</t>
  </si>
  <si>
    <t>Buhalterė</t>
  </si>
  <si>
    <t>Marta Zapasnik</t>
  </si>
  <si>
    <t xml:space="preserve">  (vyriausiasis buhalteris (buhalteris)</t>
  </si>
  <si>
    <t>Priemonė: 02010102 Ugdymo planų ir ugdymo sąlygų užtikrinimas rajono bendrojo lavinimo mokyklose</t>
  </si>
  <si>
    <t>2016 m. spalio 13 d. Nr. 03</t>
  </si>
  <si>
    <t>4SB(MK)</t>
  </si>
  <si>
    <t>2016 m. spalio d. 13 Nr.03</t>
  </si>
  <si>
    <t>291417190 Šalčininkų r. Jašiūnų Mykolo Balinskio gimnazija M.Balinskio g. 16, LT-17249 Jašiūnų mstl., Šalčininkų r.</t>
  </si>
  <si>
    <t>Socialinės paramos programa</t>
  </si>
  <si>
    <t>04</t>
  </si>
  <si>
    <t>4SB(VD)01</t>
  </si>
  <si>
    <t>10</t>
  </si>
  <si>
    <t>40</t>
  </si>
  <si>
    <t>Priemonė: 04020113 Socialinės paramos teikimas mokiniams (išlaidos už įsigytus produktus)</t>
  </si>
  <si>
    <t>2016 m. spalio 13 d. 03 Nr.03</t>
  </si>
  <si>
    <t xml:space="preserve">Priemonė: 04020111 Socialinės paramos mokiniams administravimas </t>
  </si>
  <si>
    <t>06</t>
  </si>
  <si>
    <t>Priemonė: 02010104 Mokinių pavėžėjimo į mokyklą ir atgal visuomeniniu ir mokykliniu transportu užtikrinimas</t>
  </si>
  <si>
    <t>5SB(SN)</t>
  </si>
  <si>
    <t xml:space="preserve">Priemonė: 02010109 Švietimo įstaigų kompensuojama ilgalaikio turto nuoma </t>
  </si>
  <si>
    <t>5SB(SP)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</si>
</sst>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18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hair">
        <color indexed="8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 style="hair">
        <color indexed="8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NumberFormat="0">
      <alignment/>
      <protection locked="0"/>
    </xf>
  </cellStyleXfs>
  <cellXfs count="222">
    <xf numFmtId="0" fontId="0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2" borderId="1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top" wrapText="1"/>
    </xf>
    <xf numFmtId="0" fontId="13" fillId="0" borderId="8" xfId="0" applyFont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vertical="top" wrapText="1"/>
    </xf>
    <xf numFmtId="0" fontId="14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4" fontId="2" fillId="0" borderId="16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0" fillId="0" borderId="17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10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164" fontId="10" fillId="0" borderId="26" xfId="0" applyNumberFormat="1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10" fillId="0" borderId="28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G24" sqref="G24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195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15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23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194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27</v>
      </c>
      <c r="J25" s="161" t="s">
        <v>23</v>
      </c>
      <c r="K25" s="159" t="s">
        <v>23</v>
      </c>
      <c r="L25" s="159" t="s">
        <v>28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216"/>
      <c r="N26" s="162"/>
      <c r="O26" s="162"/>
      <c r="P26" s="162"/>
      <c r="Q26" s="162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192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217"/>
      <c r="N27" s="218"/>
      <c r="O27" s="218"/>
      <c r="P27" s="218"/>
      <c r="Q27" s="218"/>
      <c r="R27" s="219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220"/>
      <c r="N28" s="221"/>
      <c r="O28" s="221"/>
      <c r="P28" s="221"/>
      <c r="Q28" s="22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415300</v>
      </c>
      <c r="J32" s="53">
        <v>312500</v>
      </c>
      <c r="K32" s="54">
        <v>285298.85</v>
      </c>
      <c r="L32" s="53">
        <v>285298.85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406600</v>
      </c>
      <c r="J33" s="53">
        <v>304900</v>
      </c>
      <c r="K33" s="61">
        <v>279924.86</v>
      </c>
      <c r="L33" s="62">
        <v>279924.86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310400</v>
      </c>
      <c r="J34" s="53">
        <v>232800</v>
      </c>
      <c r="K34" s="54">
        <v>214552.14</v>
      </c>
      <c r="L34" s="53">
        <v>214552.14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310400</v>
      </c>
      <c r="J35" s="53">
        <v>232800</v>
      </c>
      <c r="K35" s="54">
        <v>214552.14</v>
      </c>
      <c r="L35" s="53">
        <v>214552.14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310400</v>
      </c>
      <c r="J36" s="53">
        <v>232800</v>
      </c>
      <c r="K36" s="54">
        <v>214552.14</v>
      </c>
      <c r="L36" s="53">
        <v>214552.14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>
        <v>310400</v>
      </c>
      <c r="J37" s="69">
        <v>232800</v>
      </c>
      <c r="K37" s="69">
        <v>214552.14</v>
      </c>
      <c r="L37" s="69">
        <v>214552.14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96200</v>
      </c>
      <c r="J39" s="53">
        <v>72100</v>
      </c>
      <c r="K39" s="54">
        <v>65372.72</v>
      </c>
      <c r="L39" s="53">
        <v>65372.72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96200</v>
      </c>
      <c r="J40" s="53">
        <v>72100</v>
      </c>
      <c r="K40" s="53">
        <v>65372.72</v>
      </c>
      <c r="L40" s="53">
        <v>65372.72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96200</v>
      </c>
      <c r="J41" s="53">
        <v>72100</v>
      </c>
      <c r="K41" s="53">
        <v>65372.72</v>
      </c>
      <c r="L41" s="53">
        <v>65372.72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>
        <v>96200</v>
      </c>
      <c r="J42" s="69">
        <v>72100</v>
      </c>
      <c r="K42" s="69">
        <v>65372.72</v>
      </c>
      <c r="L42" s="69">
        <v>65372.72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8700</v>
      </c>
      <c r="J43" s="74">
        <v>7600</v>
      </c>
      <c r="K43" s="73">
        <v>5373.99</v>
      </c>
      <c r="L43" s="73">
        <v>5373.99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8700</v>
      </c>
      <c r="J44" s="54">
        <v>7600</v>
      </c>
      <c r="K44" s="53">
        <v>5373.99</v>
      </c>
      <c r="L44" s="54">
        <v>5373.99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8700</v>
      </c>
      <c r="J45" s="54">
        <v>7600</v>
      </c>
      <c r="K45" s="62">
        <v>5373.99</v>
      </c>
      <c r="L45" s="62">
        <v>5373.99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8700</v>
      </c>
      <c r="J46" s="82">
        <v>7600</v>
      </c>
      <c r="K46" s="82">
        <v>5373.99</v>
      </c>
      <c r="L46" s="83">
        <v>5373.99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>
        <v>1700</v>
      </c>
      <c r="J49" s="69">
        <v>1300</v>
      </c>
      <c r="K49" s="69">
        <v>1156.4</v>
      </c>
      <c r="L49" s="69">
        <v>1156.4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>
        <v>3500</v>
      </c>
      <c r="J52" s="69">
        <v>3500</v>
      </c>
      <c r="K52" s="69">
        <v>3469.04</v>
      </c>
      <c r="L52" s="69">
        <v>3469.04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>
        <v>1500</v>
      </c>
      <c r="J54" s="69">
        <v>1300</v>
      </c>
      <c r="K54" s="69">
        <v>40.6</v>
      </c>
      <c r="L54" s="69">
        <v>40.6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>
        <v>1200</v>
      </c>
      <c r="J60" s="69">
        <v>900</v>
      </c>
      <c r="K60" s="69">
        <v>707.95</v>
      </c>
      <c r="L60" s="69">
        <v>707.95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>
        <v>800</v>
      </c>
      <c r="J65" s="69">
        <v>600</v>
      </c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200</v>
      </c>
      <c r="J176" s="100">
        <v>200</v>
      </c>
      <c r="K176" s="54">
        <v>200</v>
      </c>
      <c r="L176" s="53">
        <v>200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200</v>
      </c>
      <c r="J177" s="73">
        <v>200</v>
      </c>
      <c r="K177" s="73">
        <v>200</v>
      </c>
      <c r="L177" s="73">
        <v>200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200</v>
      </c>
      <c r="J199" s="103">
        <v>200</v>
      </c>
      <c r="K199" s="61">
        <v>200</v>
      </c>
      <c r="L199" s="62">
        <v>200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200</v>
      </c>
      <c r="J200" s="100">
        <v>200</v>
      </c>
      <c r="K200" s="54">
        <v>200</v>
      </c>
      <c r="L200" s="53">
        <v>200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200</v>
      </c>
      <c r="J201" s="99">
        <v>200</v>
      </c>
      <c r="K201" s="74">
        <v>200</v>
      </c>
      <c r="L201" s="73">
        <v>200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>
        <v>200</v>
      </c>
      <c r="J203" s="70">
        <v>200</v>
      </c>
      <c r="K203" s="70">
        <v>200</v>
      </c>
      <c r="L203" s="70">
        <v>200</v>
      </c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415500</v>
      </c>
      <c r="J346" s="114">
        <v>312700</v>
      </c>
      <c r="K346" s="114">
        <v>285498.85</v>
      </c>
      <c r="L346" s="115">
        <v>285498.85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G11:K11"/>
    <mergeCell ref="A31:F31"/>
    <mergeCell ref="A92:F92"/>
    <mergeCell ref="G16:K16"/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A210:F210"/>
    <mergeCell ref="A249:F249"/>
    <mergeCell ref="A290:F290"/>
    <mergeCell ref="A133:F133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S25" sqref="S25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193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90" t="s">
        <v>15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23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25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27</v>
      </c>
      <c r="J25" s="161" t="s">
        <v>23</v>
      </c>
      <c r="K25" s="159" t="s">
        <v>23</v>
      </c>
      <c r="L25" s="159" t="s">
        <v>28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2" t="s">
        <v>192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16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7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f>SUM(I33+I43+I66+I87+I95+I111+I134+I150+I159)</f>
        <v>152400</v>
      </c>
      <c r="J32" s="53">
        <f>SUM(J33+J43+J66+J87+J95+J111+J134+J150+J159)</f>
        <v>120000</v>
      </c>
      <c r="K32" s="54">
        <f>SUM(K33+K43+K66+K87+K95+K111+K134+K150+K159)</f>
        <v>95753.43000000001</v>
      </c>
      <c r="L32" s="53">
        <f>SUM(L33+L43+L66+L87+L95+L111+L134+L150+L159)</f>
        <v>95749.71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f>SUM(I34+I39)</f>
        <v>87800</v>
      </c>
      <c r="J33" s="53">
        <f>SUM(J34+J39)</f>
        <v>65900</v>
      </c>
      <c r="K33" s="61">
        <f>SUM(K34+K39)</f>
        <v>55492.850000000006</v>
      </c>
      <c r="L33" s="62">
        <f>SUM(L34+L39)</f>
        <v>55492.850000000006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f aca="true" t="shared" si="0" ref="I34:L35">SUM(I35)</f>
        <v>67000</v>
      </c>
      <c r="J34" s="53">
        <f t="shared" si="0"/>
        <v>50300</v>
      </c>
      <c r="K34" s="54">
        <f t="shared" si="0"/>
        <v>41422.37</v>
      </c>
      <c r="L34" s="53">
        <f t="shared" si="0"/>
        <v>41422.37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f t="shared" si="0"/>
        <v>67000</v>
      </c>
      <c r="J35" s="53">
        <f t="shared" si="0"/>
        <v>50300</v>
      </c>
      <c r="K35" s="54">
        <f t="shared" si="0"/>
        <v>41422.37</v>
      </c>
      <c r="L35" s="53">
        <f t="shared" si="0"/>
        <v>41422.37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f>SUM(I37:I38)</f>
        <v>67000</v>
      </c>
      <c r="J36" s="53">
        <f>SUM(J37:J38)</f>
        <v>50300</v>
      </c>
      <c r="K36" s="54">
        <f>SUM(K37:K38)</f>
        <v>41422.37</v>
      </c>
      <c r="L36" s="53">
        <f>SUM(L37:L38)</f>
        <v>41422.37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>
        <v>67000</v>
      </c>
      <c r="J37" s="69">
        <v>50300</v>
      </c>
      <c r="K37" s="69">
        <v>41422.37</v>
      </c>
      <c r="L37" s="69">
        <v>41422.37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f aca="true" t="shared" si="1" ref="I39:L41">I40</f>
        <v>20800</v>
      </c>
      <c r="J39" s="53">
        <f t="shared" si="1"/>
        <v>15600</v>
      </c>
      <c r="K39" s="54">
        <f t="shared" si="1"/>
        <v>14070.48</v>
      </c>
      <c r="L39" s="53">
        <f t="shared" si="1"/>
        <v>14070.48</v>
      </c>
      <c r="M39" s="1"/>
      <c r="N39" s="1"/>
      <c r="O39" s="1"/>
      <c r="P39" s="1"/>
      <c r="Q39" s="1"/>
      <c r="R39" s="1"/>
      <c r="S39" s="173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f t="shared" si="1"/>
        <v>20800</v>
      </c>
      <c r="J40" s="53">
        <f t="shared" si="1"/>
        <v>15600</v>
      </c>
      <c r="K40" s="53">
        <f t="shared" si="1"/>
        <v>14070.48</v>
      </c>
      <c r="L40" s="53">
        <f t="shared" si="1"/>
        <v>14070.48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f t="shared" si="1"/>
        <v>20800</v>
      </c>
      <c r="J41" s="53">
        <f t="shared" si="1"/>
        <v>15600</v>
      </c>
      <c r="K41" s="53">
        <f t="shared" si="1"/>
        <v>14070.48</v>
      </c>
      <c r="L41" s="53">
        <f t="shared" si="1"/>
        <v>14070.48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>
        <v>20800</v>
      </c>
      <c r="J42" s="69">
        <v>15600</v>
      </c>
      <c r="K42" s="69">
        <v>14070.48</v>
      </c>
      <c r="L42" s="69">
        <v>14070.48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f aca="true" t="shared" si="2" ref="I43:L45">I44</f>
        <v>64600</v>
      </c>
      <c r="J43" s="74">
        <f t="shared" si="2"/>
        <v>54100</v>
      </c>
      <c r="K43" s="73">
        <f t="shared" si="2"/>
        <v>40260.58</v>
      </c>
      <c r="L43" s="73">
        <f t="shared" si="2"/>
        <v>40256.86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f t="shared" si="2"/>
        <v>64600</v>
      </c>
      <c r="J44" s="54">
        <f t="shared" si="2"/>
        <v>54100</v>
      </c>
      <c r="K44" s="53">
        <f t="shared" si="2"/>
        <v>40260.58</v>
      </c>
      <c r="L44" s="54">
        <f t="shared" si="2"/>
        <v>40256.86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f t="shared" si="2"/>
        <v>64600</v>
      </c>
      <c r="J45" s="54">
        <f t="shared" si="2"/>
        <v>54100</v>
      </c>
      <c r="K45" s="62">
        <f t="shared" si="2"/>
        <v>40260.58</v>
      </c>
      <c r="L45" s="62">
        <f t="shared" si="2"/>
        <v>40256.86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f>SUM(I47:I65)-I56</f>
        <v>64600</v>
      </c>
      <c r="J46" s="82">
        <f>SUM(J47:J65)-J56</f>
        <v>54100</v>
      </c>
      <c r="K46" s="82">
        <f>SUM(K47:K65)-K56</f>
        <v>40260.58</v>
      </c>
      <c r="L46" s="83">
        <f>SUM(L47:L65)-L56</f>
        <v>40256.86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>
        <v>400</v>
      </c>
      <c r="J49" s="69">
        <v>300</v>
      </c>
      <c r="K49" s="69">
        <v>264.61</v>
      </c>
      <c r="L49" s="69">
        <v>264.61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>
        <v>6000</v>
      </c>
      <c r="J50" s="69">
        <v>4500</v>
      </c>
      <c r="K50" s="69">
        <v>1804.93</v>
      </c>
      <c r="L50" s="69">
        <v>1804.93</v>
      </c>
      <c r="M50" s="1"/>
      <c r="N50" s="1"/>
      <c r="O50" s="1"/>
      <c r="P50" s="1"/>
      <c r="Q50" s="1"/>
      <c r="R50" s="173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>
        <v>2000</v>
      </c>
      <c r="J54" s="69">
        <v>1600</v>
      </c>
      <c r="K54" s="69">
        <v>558.76</v>
      </c>
      <c r="L54" s="69">
        <v>558.76</v>
      </c>
      <c r="M54" s="1"/>
      <c r="N54" s="1"/>
      <c r="O54" s="1"/>
      <c r="P54" s="1"/>
      <c r="Q54" s="1"/>
      <c r="R54" s="173"/>
      <c r="S54" s="1"/>
      <c r="T54" s="1"/>
      <c r="U54" s="1"/>
      <c r="V54" s="1"/>
      <c r="W54" s="1"/>
      <c r="X54" s="1"/>
      <c r="Y54" s="1"/>
      <c r="Z54" s="1"/>
      <c r="AA54" s="1"/>
    </row>
    <row r="55" spans="1:27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73"/>
      <c r="U55" s="1"/>
      <c r="V55" s="1"/>
      <c r="W55" s="1"/>
      <c r="X55" s="1"/>
      <c r="Y55" s="1"/>
      <c r="Z55" s="1"/>
      <c r="AA55" s="1"/>
    </row>
    <row r="56" spans="1:27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>
        <v>800</v>
      </c>
      <c r="J60" s="69">
        <v>700</v>
      </c>
      <c r="K60" s="69">
        <v>359.6</v>
      </c>
      <c r="L60" s="69">
        <v>359.6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>
        <v>53000</v>
      </c>
      <c r="J64" s="69">
        <v>45200</v>
      </c>
      <c r="K64" s="69">
        <v>36472.78</v>
      </c>
      <c r="L64" s="69">
        <v>36472.78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>
        <v>2400</v>
      </c>
      <c r="J65" s="69">
        <v>1800</v>
      </c>
      <c r="K65" s="69">
        <v>799.9</v>
      </c>
      <c r="L65" s="69">
        <v>796.18</v>
      </c>
      <c r="M65" s="1"/>
      <c r="N65" s="1"/>
      <c r="O65" s="1"/>
      <c r="P65" s="1"/>
      <c r="Q65" s="1"/>
      <c r="R65" s="1"/>
      <c r="S65" s="173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f>SUM(I67+I83)</f>
        <v>0</v>
      </c>
      <c r="J66" s="99">
        <f>SUM(J67+J83)</f>
        <v>0</v>
      </c>
      <c r="K66" s="74">
        <f>SUM(K67+K83)</f>
        <v>0</v>
      </c>
      <c r="L66" s="73">
        <f>SUM(L67+L83)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f>SUM(I68+I73+I78)</f>
        <v>0</v>
      </c>
      <c r="J67" s="100">
        <f>SUM(J68+J73+J78)</f>
        <v>0</v>
      </c>
      <c r="K67" s="54">
        <f>SUM(K68+K73+K78)</f>
        <v>0</v>
      </c>
      <c r="L67" s="53">
        <f>SUM(L68+L73+L78)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f>I69</f>
        <v>0</v>
      </c>
      <c r="J68" s="100">
        <f>J69</f>
        <v>0</v>
      </c>
      <c r="K68" s="54">
        <f>K69</f>
        <v>0</v>
      </c>
      <c r="L68" s="53">
        <f>L69</f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f>SUM(I70:I72)</f>
        <v>0</v>
      </c>
      <c r="J69" s="100">
        <f>SUM(J70:J72)</f>
        <v>0</v>
      </c>
      <c r="K69" s="54">
        <f>SUM(K70:K72)</f>
        <v>0</v>
      </c>
      <c r="L69" s="53">
        <f>SUM(L70:L72)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f>I74</f>
        <v>0</v>
      </c>
      <c r="J73" s="99">
        <f>J74</f>
        <v>0</v>
      </c>
      <c r="K73" s="74">
        <f>K74</f>
        <v>0</v>
      </c>
      <c r="L73" s="74">
        <f>L74</f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f>SUM(I75:I77)</f>
        <v>0</v>
      </c>
      <c r="J74" s="103">
        <f>SUM(J75:J77)</f>
        <v>0</v>
      </c>
      <c r="K74" s="61">
        <f>SUM(K75:K77)</f>
        <v>0</v>
      </c>
      <c r="L74" s="54">
        <f>SUM(L75:L77)</f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  <row r="76" spans="1:27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f>I79</f>
        <v>0</v>
      </c>
      <c r="J78" s="100">
        <f>J79</f>
        <v>0</v>
      </c>
      <c r="K78" s="100">
        <f>K79</f>
        <v>0</v>
      </c>
      <c r="L78" s="54">
        <f>L79</f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f>SUM(I80:I82)</f>
        <v>0</v>
      </c>
      <c r="J79" s="100">
        <f>SUM(J80:J82)</f>
        <v>0</v>
      </c>
      <c r="K79" s="100">
        <f>SUM(K80:K82)</f>
        <v>0</v>
      </c>
      <c r="L79" s="54">
        <f>SUM(L80:L82)</f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f aca="true" t="shared" si="3" ref="I83:L85">I84</f>
        <v>0</v>
      </c>
      <c r="J83" s="100">
        <f t="shared" si="3"/>
        <v>0</v>
      </c>
      <c r="K83" s="100">
        <f t="shared" si="3"/>
        <v>0</v>
      </c>
      <c r="L83" s="54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f t="shared" si="3"/>
        <v>0</v>
      </c>
      <c r="J84" s="100">
        <f t="shared" si="3"/>
        <v>0</v>
      </c>
      <c r="K84" s="100">
        <f t="shared" si="3"/>
        <v>0</v>
      </c>
      <c r="L84" s="54">
        <f t="shared" si="3"/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f t="shared" si="3"/>
        <v>0</v>
      </c>
      <c r="J85" s="100">
        <f t="shared" si="3"/>
        <v>0</v>
      </c>
      <c r="K85" s="100">
        <f t="shared" si="3"/>
        <v>0</v>
      </c>
      <c r="L85" s="54">
        <f t="shared" si="3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f aca="true" t="shared" si="4" ref="I87:L89">I88</f>
        <v>0</v>
      </c>
      <c r="J87" s="100">
        <f t="shared" si="4"/>
        <v>0</v>
      </c>
      <c r="K87" s="100">
        <f t="shared" si="4"/>
        <v>0</v>
      </c>
      <c r="L87" s="54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f t="shared" si="4"/>
        <v>0</v>
      </c>
      <c r="J88" s="100">
        <f t="shared" si="4"/>
        <v>0</v>
      </c>
      <c r="K88" s="100">
        <f t="shared" si="4"/>
        <v>0</v>
      </c>
      <c r="L88" s="54">
        <f t="shared" si="4"/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f t="shared" si="4"/>
        <v>0</v>
      </c>
      <c r="J89" s="100">
        <f t="shared" si="4"/>
        <v>0</v>
      </c>
      <c r="K89" s="100">
        <f t="shared" si="4"/>
        <v>0</v>
      </c>
      <c r="L89" s="54">
        <f t="shared" si="4"/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f>SUM(I91:I94)-I92</f>
        <v>0</v>
      </c>
      <c r="J90" s="100">
        <f>SUM(J91:J94)-J92</f>
        <v>0</v>
      </c>
      <c r="K90" s="100">
        <f>SUM(K91:K94)-K92</f>
        <v>0</v>
      </c>
      <c r="L90" s="54">
        <f>SUM(L91:L94)-L92</f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f>SUM(I96+I101+I106)</f>
        <v>0</v>
      </c>
      <c r="J95" s="100">
        <f>SUM(J96+J101+J106)</f>
        <v>0</v>
      </c>
      <c r="K95" s="100">
        <f>SUM(K96+K101+K106)</f>
        <v>0</v>
      </c>
      <c r="L95" s="54">
        <f>SUM(L96+L101+L106)</f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f aca="true" t="shared" si="5" ref="I96:L97">I97</f>
        <v>0</v>
      </c>
      <c r="J96" s="99">
        <f t="shared" si="5"/>
        <v>0</v>
      </c>
      <c r="K96" s="99">
        <f t="shared" si="5"/>
        <v>0</v>
      </c>
      <c r="L96" s="74">
        <f t="shared" si="5"/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f t="shared" si="5"/>
        <v>0</v>
      </c>
      <c r="J97" s="100">
        <f t="shared" si="5"/>
        <v>0</v>
      </c>
      <c r="K97" s="100">
        <f t="shared" si="5"/>
        <v>0</v>
      </c>
      <c r="L97" s="54">
        <f t="shared" si="5"/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f>SUM(I99:I100)</f>
        <v>0</v>
      </c>
      <c r="J98" s="100">
        <f>SUM(J99:J100)</f>
        <v>0</v>
      </c>
      <c r="K98" s="100">
        <f>SUM(K99:K100)</f>
        <v>0</v>
      </c>
      <c r="L98" s="54">
        <f>SUM(L99:L100)</f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f aca="true" t="shared" si="6" ref="I101:L102">I102</f>
        <v>0</v>
      </c>
      <c r="J101" s="100">
        <f t="shared" si="6"/>
        <v>0</v>
      </c>
      <c r="K101" s="54">
        <f t="shared" si="6"/>
        <v>0</v>
      </c>
      <c r="L101" s="53">
        <f t="shared" si="6"/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f t="shared" si="6"/>
        <v>0</v>
      </c>
      <c r="J102" s="100">
        <f t="shared" si="6"/>
        <v>0</v>
      </c>
      <c r="K102" s="54">
        <f t="shared" si="6"/>
        <v>0</v>
      </c>
      <c r="L102" s="53">
        <f t="shared" si="6"/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f>SUM(I104:I105)</f>
        <v>0</v>
      </c>
      <c r="J103" s="100">
        <f>SUM(J104:J105)</f>
        <v>0</v>
      </c>
      <c r="K103" s="54">
        <f>SUM(K104:K105)</f>
        <v>0</v>
      </c>
      <c r="L103" s="53">
        <f>SUM(L104:L105)</f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f aca="true" t="shared" si="7" ref="I106:L107">I107</f>
        <v>0</v>
      </c>
      <c r="J106" s="100">
        <f t="shared" si="7"/>
        <v>0</v>
      </c>
      <c r="K106" s="54">
        <f t="shared" si="7"/>
        <v>0</v>
      </c>
      <c r="L106" s="53">
        <f t="shared" si="7"/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f t="shared" si="7"/>
        <v>0</v>
      </c>
      <c r="J107" s="100">
        <f t="shared" si="7"/>
        <v>0</v>
      </c>
      <c r="K107" s="54">
        <f t="shared" si="7"/>
        <v>0</v>
      </c>
      <c r="L107" s="53">
        <f t="shared" si="7"/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f>SUM(I109:I110)</f>
        <v>0</v>
      </c>
      <c r="J108" s="103">
        <f>SUM(J109:J110)</f>
        <v>0</v>
      </c>
      <c r="K108" s="61">
        <f>SUM(K109:K110)</f>
        <v>0</v>
      </c>
      <c r="L108" s="62">
        <f>SUM(L109:L110)</f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f>SUM(I112+I117+I121+I125+I129)</f>
        <v>0</v>
      </c>
      <c r="J111" s="100">
        <f>SUM(J112+J117+J121+J125+J129)</f>
        <v>0</v>
      </c>
      <c r="K111" s="54">
        <f>SUM(K112+K117+K121+K125+K129)</f>
        <v>0</v>
      </c>
      <c r="L111" s="53">
        <f>SUM(L112+L117+L121+L125+L129)</f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f aca="true" t="shared" si="8" ref="I112:L113">I113</f>
        <v>0</v>
      </c>
      <c r="J112" s="103">
        <f t="shared" si="8"/>
        <v>0</v>
      </c>
      <c r="K112" s="61">
        <f t="shared" si="8"/>
        <v>0</v>
      </c>
      <c r="L112" s="62">
        <f t="shared" si="8"/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f t="shared" si="8"/>
        <v>0</v>
      </c>
      <c r="J113" s="100">
        <f t="shared" si="8"/>
        <v>0</v>
      </c>
      <c r="K113" s="54">
        <f t="shared" si="8"/>
        <v>0</v>
      </c>
      <c r="L113" s="53">
        <f t="shared" si="8"/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f>SUM(I115:I116)</f>
        <v>0</v>
      </c>
      <c r="J114" s="100">
        <f>SUM(J115:J116)</f>
        <v>0</v>
      </c>
      <c r="K114" s="54">
        <f>SUM(K115:K116)</f>
        <v>0</v>
      </c>
      <c r="L114" s="53">
        <f>SUM(L115:L116)</f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f aca="true" t="shared" si="9" ref="I117:L119">I118</f>
        <v>0</v>
      </c>
      <c r="J117" s="100">
        <f t="shared" si="9"/>
        <v>0</v>
      </c>
      <c r="K117" s="54">
        <f t="shared" si="9"/>
        <v>0</v>
      </c>
      <c r="L117" s="53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f t="shared" si="9"/>
        <v>0</v>
      </c>
      <c r="J118" s="100">
        <f t="shared" si="9"/>
        <v>0</v>
      </c>
      <c r="K118" s="54">
        <f t="shared" si="9"/>
        <v>0</v>
      </c>
      <c r="L118" s="53">
        <f t="shared" si="9"/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f t="shared" si="9"/>
        <v>0</v>
      </c>
      <c r="J119" s="114">
        <f t="shared" si="9"/>
        <v>0</v>
      </c>
      <c r="K119" s="115">
        <f t="shared" si="9"/>
        <v>0</v>
      </c>
      <c r="L119" s="113">
        <f t="shared" si="9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f aca="true" t="shared" si="10" ref="I121:L123">I122</f>
        <v>0</v>
      </c>
      <c r="J121" s="99">
        <f t="shared" si="10"/>
        <v>0</v>
      </c>
      <c r="K121" s="74">
        <f t="shared" si="10"/>
        <v>0</v>
      </c>
      <c r="L121" s="73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f t="shared" si="10"/>
        <v>0</v>
      </c>
      <c r="J122" s="100">
        <f t="shared" si="10"/>
        <v>0</v>
      </c>
      <c r="K122" s="54">
        <f t="shared" si="10"/>
        <v>0</v>
      </c>
      <c r="L122" s="53">
        <f t="shared" si="10"/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f t="shared" si="10"/>
        <v>0</v>
      </c>
      <c r="J123" s="100">
        <f t="shared" si="10"/>
        <v>0</v>
      </c>
      <c r="K123" s="54">
        <f t="shared" si="10"/>
        <v>0</v>
      </c>
      <c r="L123" s="53">
        <f t="shared" si="10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f aca="true" t="shared" si="11" ref="I125:L127">I126</f>
        <v>0</v>
      </c>
      <c r="J125" s="99">
        <f t="shared" si="11"/>
        <v>0</v>
      </c>
      <c r="K125" s="74">
        <f t="shared" si="11"/>
        <v>0</v>
      </c>
      <c r="L125" s="73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f t="shared" si="11"/>
        <v>0</v>
      </c>
      <c r="J126" s="100">
        <f t="shared" si="11"/>
        <v>0</v>
      </c>
      <c r="K126" s="54">
        <f t="shared" si="11"/>
        <v>0</v>
      </c>
      <c r="L126" s="53">
        <f t="shared" si="11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f t="shared" si="11"/>
        <v>0</v>
      </c>
      <c r="J127" s="100">
        <f t="shared" si="11"/>
        <v>0</v>
      </c>
      <c r="K127" s="54">
        <f t="shared" si="11"/>
        <v>0</v>
      </c>
      <c r="L127" s="53">
        <f t="shared" si="11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f aca="true" t="shared" si="12" ref="I129:L131">I130</f>
        <v>0</v>
      </c>
      <c r="J129" s="82">
        <f t="shared" si="12"/>
        <v>0</v>
      </c>
      <c r="K129" s="83">
        <f t="shared" si="12"/>
        <v>0</v>
      </c>
      <c r="L129" s="81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f t="shared" si="12"/>
        <v>0</v>
      </c>
      <c r="J130" s="100">
        <f t="shared" si="12"/>
        <v>0</v>
      </c>
      <c r="K130" s="54">
        <f t="shared" si="12"/>
        <v>0</v>
      </c>
      <c r="L130" s="53">
        <f t="shared" si="12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f t="shared" si="12"/>
        <v>0</v>
      </c>
      <c r="J131" s="100">
        <f t="shared" si="12"/>
        <v>0</v>
      </c>
      <c r="K131" s="54">
        <f t="shared" si="12"/>
        <v>0</v>
      </c>
      <c r="L131" s="53">
        <f t="shared" si="12"/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f>SUM(I135+I140+I145)</f>
        <v>0</v>
      </c>
      <c r="J134" s="100">
        <f>SUM(J135+J140+J145)</f>
        <v>0</v>
      </c>
      <c r="K134" s="54">
        <f>SUM(K135+K140+K145)</f>
        <v>0</v>
      </c>
      <c r="L134" s="53">
        <f>SUM(L135+L140+L145)</f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f aca="true" t="shared" si="13" ref="I135:L136">I136</f>
        <v>0</v>
      </c>
      <c r="J135" s="100">
        <f t="shared" si="13"/>
        <v>0</v>
      </c>
      <c r="K135" s="54">
        <f t="shared" si="13"/>
        <v>0</v>
      </c>
      <c r="L135" s="53">
        <f t="shared" si="13"/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f t="shared" si="13"/>
        <v>0</v>
      </c>
      <c r="J136" s="100">
        <f t="shared" si="13"/>
        <v>0</v>
      </c>
      <c r="K136" s="54">
        <f t="shared" si="13"/>
        <v>0</v>
      </c>
      <c r="L136" s="53">
        <f t="shared" si="13"/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f>SUM(I138:I139)</f>
        <v>0</v>
      </c>
      <c r="J137" s="100">
        <f>SUM(J138:J139)</f>
        <v>0</v>
      </c>
      <c r="K137" s="54">
        <f>SUM(K138:K139)</f>
        <v>0</v>
      </c>
      <c r="L137" s="53">
        <f>SUM(L138:L139)</f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f aca="true" t="shared" si="14" ref="I140:L141">I141</f>
        <v>0</v>
      </c>
      <c r="J140" s="103">
        <f t="shared" si="14"/>
        <v>0</v>
      </c>
      <c r="K140" s="61">
        <f t="shared" si="14"/>
        <v>0</v>
      </c>
      <c r="L140" s="62">
        <f t="shared" si="14"/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f t="shared" si="14"/>
        <v>0</v>
      </c>
      <c r="J141" s="100">
        <f t="shared" si="14"/>
        <v>0</v>
      </c>
      <c r="K141" s="54">
        <f t="shared" si="14"/>
        <v>0</v>
      </c>
      <c r="L141" s="53">
        <f t="shared" si="14"/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f>SUM(I143:I144)</f>
        <v>0</v>
      </c>
      <c r="J142" s="100">
        <f>SUM(J143:J144)</f>
        <v>0</v>
      </c>
      <c r="K142" s="54">
        <f>SUM(K143:K144)</f>
        <v>0</v>
      </c>
      <c r="L142" s="53">
        <f>SUM(L143:L144)</f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f aca="true" t="shared" si="15" ref="I145:L146">I146</f>
        <v>0</v>
      </c>
      <c r="J145" s="100">
        <f t="shared" si="15"/>
        <v>0</v>
      </c>
      <c r="K145" s="54">
        <f t="shared" si="15"/>
        <v>0</v>
      </c>
      <c r="L145" s="53">
        <f t="shared" si="15"/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f t="shared" si="15"/>
        <v>0</v>
      </c>
      <c r="J146" s="82">
        <f t="shared" si="15"/>
        <v>0</v>
      </c>
      <c r="K146" s="83">
        <f t="shared" si="15"/>
        <v>0</v>
      </c>
      <c r="L146" s="81">
        <f t="shared" si="15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f>SUM(I148:I149)</f>
        <v>0</v>
      </c>
      <c r="J147" s="100">
        <f>SUM(J148:J149)</f>
        <v>0</v>
      </c>
      <c r="K147" s="54">
        <f>SUM(K148:K149)</f>
        <v>0</v>
      </c>
      <c r="L147" s="53">
        <f>SUM(L148:L149)</f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f>I151</f>
        <v>0</v>
      </c>
      <c r="J150" s="99">
        <f>J151</f>
        <v>0</v>
      </c>
      <c r="K150" s="74">
        <f>K151</f>
        <v>0</v>
      </c>
      <c r="L150" s="73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f>I152+I156</f>
        <v>0</v>
      </c>
      <c r="J151" s="99">
        <f>J152+J156</f>
        <v>0</v>
      </c>
      <c r="K151" s="74">
        <f>K152+K156</f>
        <v>0</v>
      </c>
      <c r="L151" s="73">
        <f>L152+L156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f>I153</f>
        <v>0</v>
      </c>
      <c r="J152" s="100">
        <f>J153</f>
        <v>0</v>
      </c>
      <c r="K152" s="54">
        <f>K153</f>
        <v>0</v>
      </c>
      <c r="L152" s="53">
        <f>L153</f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f>SUM(I154:I155)</f>
        <v>0</v>
      </c>
      <c r="J153" s="99">
        <f>SUM(J154:J155)</f>
        <v>0</v>
      </c>
      <c r="K153" s="74">
        <f>SUM(K154:K155)</f>
        <v>0</v>
      </c>
      <c r="L153" s="73">
        <f>SUM(L154:L155)</f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f aca="true" t="shared" si="16" ref="I156:L157">I157</f>
        <v>0</v>
      </c>
      <c r="J156" s="100">
        <f t="shared" si="16"/>
        <v>0</v>
      </c>
      <c r="K156" s="54">
        <f t="shared" si="16"/>
        <v>0</v>
      </c>
      <c r="L156" s="53">
        <f t="shared" si="16"/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f t="shared" si="16"/>
        <v>0</v>
      </c>
      <c r="J157" s="100">
        <f t="shared" si="16"/>
        <v>0</v>
      </c>
      <c r="K157" s="54">
        <f t="shared" si="16"/>
        <v>0</v>
      </c>
      <c r="L157" s="53">
        <f t="shared" si="16"/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f>I160+I164</f>
        <v>0</v>
      </c>
      <c r="J159" s="100">
        <f>J160+J164</f>
        <v>0</v>
      </c>
      <c r="K159" s="54">
        <f>K160+K164</f>
        <v>0</v>
      </c>
      <c r="L159" s="53">
        <f>L160+L164</f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f aca="true" t="shared" si="17" ref="I160:L162">I161</f>
        <v>0</v>
      </c>
      <c r="J160" s="100">
        <f t="shared" si="17"/>
        <v>0</v>
      </c>
      <c r="K160" s="54">
        <f t="shared" si="17"/>
        <v>0</v>
      </c>
      <c r="L160" s="53">
        <f t="shared" si="17"/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</row>
    <row r="161" spans="1:27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f t="shared" si="17"/>
        <v>0</v>
      </c>
      <c r="J161" s="99">
        <f t="shared" si="17"/>
        <v>0</v>
      </c>
      <c r="K161" s="74">
        <f t="shared" si="17"/>
        <v>0</v>
      </c>
      <c r="L161" s="73">
        <f t="shared" si="17"/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f t="shared" si="17"/>
        <v>0</v>
      </c>
      <c r="J162" s="100">
        <f t="shared" si="17"/>
        <v>0</v>
      </c>
      <c r="K162" s="54">
        <f t="shared" si="17"/>
        <v>0</v>
      </c>
      <c r="L162" s="53">
        <f t="shared" si="17"/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f>SUM(I165+I170)</f>
        <v>0</v>
      </c>
      <c r="J164" s="100">
        <f>SUM(J165+J170)</f>
        <v>0</v>
      </c>
      <c r="K164" s="54">
        <f>SUM(K165+K170)</f>
        <v>0</v>
      </c>
      <c r="L164" s="53">
        <f>SUM(L165+L170)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f>I166</f>
        <v>0</v>
      </c>
      <c r="J165" s="99">
        <f>J166</f>
        <v>0</v>
      </c>
      <c r="K165" s="74">
        <f>K166</f>
        <v>0</v>
      </c>
      <c r="L165" s="73">
        <f>L166</f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f>SUM(I167:I169)</f>
        <v>0</v>
      </c>
      <c r="J166" s="100">
        <f>SUM(J167:J169)</f>
        <v>0</v>
      </c>
      <c r="K166" s="54">
        <f>SUM(K167:K169)</f>
        <v>0</v>
      </c>
      <c r="L166" s="53">
        <f>SUM(L167:L169)</f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f>I171</f>
        <v>0</v>
      </c>
      <c r="J170" s="100">
        <f>J171</f>
        <v>0</v>
      </c>
      <c r="K170" s="54">
        <f>K171</f>
        <v>0</v>
      </c>
      <c r="L170" s="53">
        <f>L171</f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f>SUM(I172:I175)-I173</f>
        <v>0</v>
      </c>
      <c r="J171" s="99">
        <f>SUM(J172:J175)-J173</f>
        <v>0</v>
      </c>
      <c r="K171" s="74">
        <f>SUM(K172:K175)-K173</f>
        <v>0</v>
      </c>
      <c r="L171" s="73">
        <f>SUM(L172:L175)-L173</f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f>SUM(I177+I228+I288)</f>
        <v>0</v>
      </c>
      <c r="J176" s="100">
        <f>SUM(J177+J228+J288)</f>
        <v>0</v>
      </c>
      <c r="K176" s="54">
        <f>SUM(K177+K228+K288)</f>
        <v>0</v>
      </c>
      <c r="L176" s="53">
        <f>SUM(L177+L228+L288)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f>SUM(I178+I199+I207+I218+I222)</f>
        <v>0</v>
      </c>
      <c r="J177" s="73">
        <f>SUM(J178+J199+J207+J218+J222)</f>
        <v>0</v>
      </c>
      <c r="K177" s="73">
        <f>SUM(K178+K199+K207+K218+K222)</f>
        <v>0</v>
      </c>
      <c r="L177" s="73">
        <f>SUM(L178+L199+L207+L218+L222)</f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f>SUM(I179+I182+I187+I191+I196)</f>
        <v>0</v>
      </c>
      <c r="J178" s="100">
        <f>SUM(J179+J182+J187+J191+J196)</f>
        <v>0</v>
      </c>
      <c r="K178" s="54">
        <f>SUM(K179+K182+K187+K191+K196)</f>
        <v>0</v>
      </c>
      <c r="L178" s="53">
        <f>SUM(L179+L182+L187+L191+L196)</f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f aca="true" t="shared" si="18" ref="I179:L180">I180</f>
        <v>0</v>
      </c>
      <c r="J179" s="99">
        <f t="shared" si="18"/>
        <v>0</v>
      </c>
      <c r="K179" s="74">
        <f t="shared" si="18"/>
        <v>0</v>
      </c>
      <c r="L179" s="73">
        <f t="shared" si="18"/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f>I183</f>
        <v>0</v>
      </c>
      <c r="J182" s="99">
        <f>J183</f>
        <v>0</v>
      </c>
      <c r="K182" s="74">
        <f>K183</f>
        <v>0</v>
      </c>
      <c r="L182" s="73">
        <f>L183</f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f>SUM(I184:I186)</f>
        <v>0</v>
      </c>
      <c r="J183" s="100">
        <f>SUM(J184:J186)</f>
        <v>0</v>
      </c>
      <c r="K183" s="54">
        <f>SUM(K184:K186)</f>
        <v>0</v>
      </c>
      <c r="L183" s="53">
        <f>SUM(L184:L186)</f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f>I188</f>
        <v>0</v>
      </c>
      <c r="J187" s="100">
        <f>J188</f>
        <v>0</v>
      </c>
      <c r="K187" s="54">
        <f>K188</f>
        <v>0</v>
      </c>
      <c r="L187" s="53">
        <f>L188</f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f>SUM(I189:I190)</f>
        <v>0</v>
      </c>
      <c r="J188" s="100">
        <f>SUM(J189:J190)</f>
        <v>0</v>
      </c>
      <c r="K188" s="54">
        <f>SUM(K189:K190)</f>
        <v>0</v>
      </c>
      <c r="L188" s="53">
        <f>SUM(L189:L190)</f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f>I192</f>
        <v>0</v>
      </c>
      <c r="J191" s="103">
        <f>J192</f>
        <v>0</v>
      </c>
      <c r="K191" s="61">
        <f>K192</f>
        <v>0</v>
      </c>
      <c r="L191" s="62">
        <f>L192</f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f>SUM(I193:I195)</f>
        <v>0</v>
      </c>
      <c r="J192" s="100">
        <f>SUM(J193:J195)</f>
        <v>0</v>
      </c>
      <c r="K192" s="54">
        <f>SUM(K193:K195)</f>
        <v>0</v>
      </c>
      <c r="L192" s="53">
        <f>SUM(L193:L195)</f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f aca="true" t="shared" si="19" ref="I196:L197">I197</f>
        <v>0</v>
      </c>
      <c r="J196" s="100">
        <f t="shared" si="19"/>
        <v>0</v>
      </c>
      <c r="K196" s="54">
        <f t="shared" si="19"/>
        <v>0</v>
      </c>
      <c r="L196" s="53">
        <f t="shared" si="19"/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f t="shared" si="19"/>
        <v>0</v>
      </c>
      <c r="J197" s="54">
        <f t="shared" si="19"/>
        <v>0</v>
      </c>
      <c r="K197" s="54">
        <f t="shared" si="19"/>
        <v>0</v>
      </c>
      <c r="L197" s="54">
        <f t="shared" si="19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f aca="true" t="shared" si="20" ref="I199:L200">I200</f>
        <v>0</v>
      </c>
      <c r="J199" s="103">
        <f t="shared" si="20"/>
        <v>0</v>
      </c>
      <c r="K199" s="61">
        <f t="shared" si="20"/>
        <v>0</v>
      </c>
      <c r="L199" s="62">
        <f t="shared" si="20"/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f t="shared" si="20"/>
        <v>0</v>
      </c>
      <c r="J200" s="100">
        <f t="shared" si="20"/>
        <v>0</v>
      </c>
      <c r="K200" s="54">
        <f t="shared" si="20"/>
        <v>0</v>
      </c>
      <c r="L200" s="53">
        <f t="shared" si="20"/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f>SUM(I202:I206)</f>
        <v>0</v>
      </c>
      <c r="J201" s="99">
        <f>SUM(J202:J206)</f>
        <v>0</v>
      </c>
      <c r="K201" s="74">
        <f>SUM(K202:K206)</f>
        <v>0</v>
      </c>
      <c r="L201" s="73">
        <f>SUM(L202:L206)</f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f>SUM(I208+I212)</f>
        <v>0</v>
      </c>
      <c r="J207" s="100">
        <f>SUM(J208+J212)</f>
        <v>0</v>
      </c>
      <c r="K207" s="54">
        <f>SUM(K208+K212)</f>
        <v>0</v>
      </c>
      <c r="L207" s="53">
        <f>SUM(L208+L212)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f>I209</f>
        <v>0</v>
      </c>
      <c r="J208" s="99">
        <f>J209</f>
        <v>0</v>
      </c>
      <c r="K208" s="74">
        <f>K209</f>
        <v>0</v>
      </c>
      <c r="L208" s="73">
        <f>L209</f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f>I211</f>
        <v>0</v>
      </c>
      <c r="J209" s="100">
        <f>J211</f>
        <v>0</v>
      </c>
      <c r="K209" s="54">
        <f>K211</f>
        <v>0</v>
      </c>
      <c r="L209" s="53">
        <f>L211</f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f>I213</f>
        <v>0</v>
      </c>
      <c r="J212" s="100">
        <f>J213</f>
        <v>0</v>
      </c>
      <c r="K212" s="54">
        <f>K213</f>
        <v>0</v>
      </c>
      <c r="L212" s="53">
        <f>L213</f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f>SUM(I214:I217)</f>
        <v>0</v>
      </c>
      <c r="J213" s="99">
        <f>SUM(J214:J217)</f>
        <v>0</v>
      </c>
      <c r="K213" s="74">
        <f>SUM(K214:K217)</f>
        <v>0</v>
      </c>
      <c r="L213" s="73">
        <f>SUM(L214:L217)</f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f aca="true" t="shared" si="21" ref="I218:L220">I219</f>
        <v>0</v>
      </c>
      <c r="J218" s="99">
        <f t="shared" si="21"/>
        <v>0</v>
      </c>
      <c r="K218" s="74">
        <f t="shared" si="21"/>
        <v>0</v>
      </c>
      <c r="L218" s="74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f t="shared" si="21"/>
        <v>0</v>
      </c>
      <c r="J219" s="82">
        <f t="shared" si="21"/>
        <v>0</v>
      </c>
      <c r="K219" s="83">
        <f t="shared" si="21"/>
        <v>0</v>
      </c>
      <c r="L219" s="83">
        <f t="shared" si="21"/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f t="shared" si="21"/>
        <v>0</v>
      </c>
      <c r="J220" s="100">
        <f t="shared" si="21"/>
        <v>0</v>
      </c>
      <c r="K220" s="54">
        <f t="shared" si="21"/>
        <v>0</v>
      </c>
      <c r="L220" s="54">
        <f t="shared" si="21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f aca="true" t="shared" si="22" ref="I222:L223">I223</f>
        <v>0</v>
      </c>
      <c r="J222" s="53">
        <f t="shared" si="22"/>
        <v>0</v>
      </c>
      <c r="K222" s="53">
        <f t="shared" si="22"/>
        <v>0</v>
      </c>
      <c r="L222" s="53">
        <f t="shared" si="22"/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f t="shared" si="22"/>
        <v>0</v>
      </c>
      <c r="J223" s="53">
        <f t="shared" si="22"/>
        <v>0</v>
      </c>
      <c r="K223" s="53">
        <f t="shared" si="22"/>
        <v>0</v>
      </c>
      <c r="L223" s="53">
        <f t="shared" si="22"/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f>SUM(I225:I227)</f>
        <v>0</v>
      </c>
      <c r="J224" s="53">
        <f>SUM(J225:J227)</f>
        <v>0</v>
      </c>
      <c r="K224" s="53">
        <f>SUM(K225:K227)</f>
        <v>0</v>
      </c>
      <c r="L224" s="53">
        <f>SUM(L225:L227)</f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f>SUM(I229+I259)</f>
        <v>0</v>
      </c>
      <c r="J228" s="100">
        <f>SUM(J229+J259)</f>
        <v>0</v>
      </c>
      <c r="K228" s="54">
        <f>SUM(K229+K259)</f>
        <v>0</v>
      </c>
      <c r="L228" s="54">
        <f>SUM(L229+L259)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f>SUM(I230+I236+I240+I244+I248+I252+I255)</f>
        <v>0</v>
      </c>
      <c r="J229" s="82">
        <f>SUM(J230+J236+J240+J244+J248+J252+J255)</f>
        <v>0</v>
      </c>
      <c r="K229" s="83">
        <f>SUM(K230+K236+K240+K244+K248+K252+K255)</f>
        <v>0</v>
      </c>
      <c r="L229" s="83">
        <f>SUM(L230+L236+L240+L244+L248+L252+L255)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f>I231</f>
        <v>0</v>
      </c>
      <c r="J230" s="100">
        <f>J231</f>
        <v>0</v>
      </c>
      <c r="K230" s="54">
        <f>K231</f>
        <v>0</v>
      </c>
      <c r="L230" s="54">
        <f>L231</f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f>SUM(I232:I235)</f>
        <v>0</v>
      </c>
      <c r="J231" s="100">
        <f>SUM(J232:J235)</f>
        <v>0</v>
      </c>
      <c r="K231" s="54">
        <f>SUM(K232:K235)</f>
        <v>0</v>
      </c>
      <c r="L231" s="54">
        <f>SUM(L232:L235)</f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f>I237</f>
        <v>0</v>
      </c>
      <c r="J236" s="100">
        <f>J237</f>
        <v>0</v>
      </c>
      <c r="K236" s="54">
        <f>K237</f>
        <v>0</v>
      </c>
      <c r="L236" s="54">
        <f>L237</f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f>SUM(I238:I239)</f>
        <v>0</v>
      </c>
      <c r="J237" s="100">
        <f>SUM(J238:J239)</f>
        <v>0</v>
      </c>
      <c r="K237" s="54">
        <f>SUM(K238:K239)</f>
        <v>0</v>
      </c>
      <c r="L237" s="54">
        <f>SUM(L238:L239)</f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f>I241</f>
        <v>0</v>
      </c>
      <c r="J240" s="99">
        <f>J241</f>
        <v>0</v>
      </c>
      <c r="K240" s="74">
        <f>K241</f>
        <v>0</v>
      </c>
      <c r="L240" s="74">
        <f>L241</f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f>I242+I243</f>
        <v>0</v>
      </c>
      <c r="J241" s="53">
        <f>J242+J243</f>
        <v>0</v>
      </c>
      <c r="K241" s="53">
        <f>K242+K243</f>
        <v>0</v>
      </c>
      <c r="L241" s="53">
        <f>L242+L243</f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f>I245</f>
        <v>0</v>
      </c>
      <c r="J244" s="54">
        <f>J245</f>
        <v>0</v>
      </c>
      <c r="K244" s="53">
        <f>K245</f>
        <v>0</v>
      </c>
      <c r="L244" s="54">
        <f>L245</f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f>SUM(I246:I247)</f>
        <v>0</v>
      </c>
      <c r="J245" s="99">
        <f>SUM(J246:J247)</f>
        <v>0</v>
      </c>
      <c r="K245" s="74">
        <f>SUM(K246:K247)</f>
        <v>0</v>
      </c>
      <c r="L245" s="74">
        <f>SUM(L246:L247)</f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f>I250</f>
        <v>0</v>
      </c>
      <c r="J248" s="100">
        <f>J250</f>
        <v>0</v>
      </c>
      <c r="K248" s="54">
        <f>K250</f>
        <v>0</v>
      </c>
      <c r="L248" s="54">
        <f>L250</f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f>I251</f>
        <v>0</v>
      </c>
      <c r="J250" s="100">
        <f>J251</f>
        <v>0</v>
      </c>
      <c r="K250" s="54">
        <f>K251</f>
        <v>0</v>
      </c>
      <c r="L250" s="54">
        <f>L251</f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f aca="true" t="shared" si="23" ref="I252:L253">I253</f>
        <v>0</v>
      </c>
      <c r="J252" s="100">
        <f t="shared" si="23"/>
        <v>0</v>
      </c>
      <c r="K252" s="54">
        <f t="shared" si="23"/>
        <v>0</v>
      </c>
      <c r="L252" s="54">
        <f t="shared" si="23"/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f t="shared" si="23"/>
        <v>0</v>
      </c>
      <c r="J253" s="100">
        <f t="shared" si="23"/>
        <v>0</v>
      </c>
      <c r="K253" s="54">
        <f t="shared" si="23"/>
        <v>0</v>
      </c>
      <c r="L253" s="54">
        <f t="shared" si="23"/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f>I256</f>
        <v>0</v>
      </c>
      <c r="J255" s="100">
        <f>J256</f>
        <v>0</v>
      </c>
      <c r="K255" s="54">
        <f>K256</f>
        <v>0</v>
      </c>
      <c r="L255" s="54">
        <f>L256</f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f>I257+I258</f>
        <v>0</v>
      </c>
      <c r="J256" s="53">
        <f>J257+J258</f>
        <v>0</v>
      </c>
      <c r="K256" s="53">
        <f>K257+K258</f>
        <v>0</v>
      </c>
      <c r="L256" s="53">
        <f>L257+L258</f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f>SUM(I260+I266+I270+I274+I278+I281+I284)</f>
        <v>0</v>
      </c>
      <c r="J259" s="100">
        <f>SUM(J260+J266+J270+J274+J278+J281+J284)</f>
        <v>0</v>
      </c>
      <c r="K259" s="54">
        <f>SUM(K260+K266+K270+K274+K278+K281+K284)</f>
        <v>0</v>
      </c>
      <c r="L259" s="53">
        <f>SUM(L260+L266+L270+L274+L278+L281+L284)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f>I261</f>
        <v>0</v>
      </c>
      <c r="J260" s="100">
        <f>J261</f>
        <v>0</v>
      </c>
      <c r="K260" s="54">
        <f>K261</f>
        <v>0</v>
      </c>
      <c r="L260" s="53">
        <f>L261</f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f>SUM(I262:I265)</f>
        <v>0</v>
      </c>
      <c r="J261" s="53">
        <f>SUM(J262:J265)</f>
        <v>0</v>
      </c>
      <c r="K261" s="53">
        <f>SUM(K262:K265)</f>
        <v>0</v>
      </c>
      <c r="L261" s="53">
        <f>SUM(L262:L265)</f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f>I267</f>
        <v>0</v>
      </c>
      <c r="J266" s="54">
        <f>J267</f>
        <v>0</v>
      </c>
      <c r="K266" s="53">
        <f>K267</f>
        <v>0</v>
      </c>
      <c r="L266" s="54">
        <f>L267</f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f>SUM(I268:I269)</f>
        <v>0</v>
      </c>
      <c r="J267" s="99">
        <f>SUM(J268:J269)</f>
        <v>0</v>
      </c>
      <c r="K267" s="74">
        <f>SUM(K268:K269)</f>
        <v>0</v>
      </c>
      <c r="L267" s="74">
        <f>SUM(L268:L269)</f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f>I271</f>
        <v>0</v>
      </c>
      <c r="J270" s="100">
        <f>J271</f>
        <v>0</v>
      </c>
      <c r="K270" s="54">
        <f>K271</f>
        <v>0</v>
      </c>
      <c r="L270" s="54">
        <f>L271</f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f>I272+I273</f>
        <v>0</v>
      </c>
      <c r="J271" s="53">
        <f>J272+J273</f>
        <v>0</v>
      </c>
      <c r="K271" s="53">
        <f>K272+K273</f>
        <v>0</v>
      </c>
      <c r="L271" s="53">
        <f>L272+L273</f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f>I275</f>
        <v>0</v>
      </c>
      <c r="J274" s="100">
        <f>J275</f>
        <v>0</v>
      </c>
      <c r="K274" s="54">
        <f>K275</f>
        <v>0</v>
      </c>
      <c r="L274" s="54">
        <f>L275</f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f>SUM(I276:I277)</f>
        <v>0</v>
      </c>
      <c r="J275" s="100">
        <f>SUM(J276:J277)</f>
        <v>0</v>
      </c>
      <c r="K275" s="54">
        <f>SUM(K276:K277)</f>
        <v>0</v>
      </c>
      <c r="L275" s="54">
        <f>SUM(L276:L277)</f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f aca="true" t="shared" si="24" ref="I278:L279">I279</f>
        <v>0</v>
      </c>
      <c r="J278" s="100">
        <f t="shared" si="24"/>
        <v>0</v>
      </c>
      <c r="K278" s="54">
        <f t="shared" si="24"/>
        <v>0</v>
      </c>
      <c r="L278" s="54">
        <f t="shared" si="24"/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f t="shared" si="24"/>
        <v>0</v>
      </c>
      <c r="J279" s="100">
        <f t="shared" si="24"/>
        <v>0</v>
      </c>
      <c r="K279" s="100">
        <f t="shared" si="24"/>
        <v>0</v>
      </c>
      <c r="L279" s="54">
        <f t="shared" si="24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f aca="true" t="shared" si="25" ref="I281:L282">I282</f>
        <v>0</v>
      </c>
      <c r="J281" s="136">
        <f t="shared" si="25"/>
        <v>0</v>
      </c>
      <c r="K281" s="100">
        <f t="shared" si="25"/>
        <v>0</v>
      </c>
      <c r="L281" s="54">
        <f t="shared" si="25"/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f t="shared" si="25"/>
        <v>0</v>
      </c>
      <c r="J282" s="136">
        <f t="shared" si="25"/>
        <v>0</v>
      </c>
      <c r="K282" s="100">
        <f t="shared" si="25"/>
        <v>0</v>
      </c>
      <c r="L282" s="54">
        <f t="shared" si="25"/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f>I285</f>
        <v>0</v>
      </c>
      <c r="J284" s="136">
        <f>J285</f>
        <v>0</v>
      </c>
      <c r="K284" s="100">
        <f>K285</f>
        <v>0</v>
      </c>
      <c r="L284" s="54">
        <f>L285</f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f>I286+I287</f>
        <v>0</v>
      </c>
      <c r="J285" s="53">
        <f>J286+J287</f>
        <v>0</v>
      </c>
      <c r="K285" s="53">
        <f>K286+K287</f>
        <v>0</v>
      </c>
      <c r="L285" s="53">
        <f>L286+L287</f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f>SUM(I289+I318)</f>
        <v>0</v>
      </c>
      <c r="J288" s="136">
        <f>SUM(J289+J318)</f>
        <v>0</v>
      </c>
      <c r="K288" s="100">
        <f>SUM(K289+K318)</f>
        <v>0</v>
      </c>
      <c r="L288" s="54">
        <f>SUM(L289+L318)</f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f>SUM(I291+I296+I300+I304+I308+I311+I314)</f>
        <v>0</v>
      </c>
      <c r="J289" s="136">
        <f>SUM(J291+J296+J300+J304+J308+J311+J314)</f>
        <v>0</v>
      </c>
      <c r="K289" s="100">
        <f>SUM(K291+K296+K300+K304+K308+K311+K314)</f>
        <v>0</v>
      </c>
      <c r="L289" s="54">
        <f>SUM(L291+L296+L300+L304+L308+L311+L314)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f>I292</f>
        <v>0</v>
      </c>
      <c r="J291" s="136">
        <f>J292</f>
        <v>0</v>
      </c>
      <c r="K291" s="100">
        <f>K292</f>
        <v>0</v>
      </c>
      <c r="L291" s="54">
        <f>L292</f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f>SUM(I293:I295)</f>
        <v>0</v>
      </c>
      <c r="J292" s="136">
        <f>SUM(J293:J295)</f>
        <v>0</v>
      </c>
      <c r="K292" s="100">
        <f>SUM(K293:K295)</f>
        <v>0</v>
      </c>
      <c r="L292" s="54">
        <f>SUM(L293:L295)</f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f>I297</f>
        <v>0</v>
      </c>
      <c r="J296" s="136">
        <f>J297</f>
        <v>0</v>
      </c>
      <c r="K296" s="100">
        <f>K297</f>
        <v>0</v>
      </c>
      <c r="L296" s="54">
        <f>L297</f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f>SUM(I298:I299)</f>
        <v>0</v>
      </c>
      <c r="J297" s="137">
        <f>SUM(J298:J299)</f>
        <v>0</v>
      </c>
      <c r="K297" s="99">
        <f>SUM(K298:K299)</f>
        <v>0</v>
      </c>
      <c r="L297" s="74">
        <f>SUM(L298:L299)</f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f>I301</f>
        <v>0</v>
      </c>
      <c r="J300" s="136">
        <f>J301</f>
        <v>0</v>
      </c>
      <c r="K300" s="100">
        <f>K301</f>
        <v>0</v>
      </c>
      <c r="L300" s="54">
        <f>L301</f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f>I302+I303</f>
        <v>0</v>
      </c>
      <c r="J301" s="54">
        <f>J302+J303</f>
        <v>0</v>
      </c>
      <c r="K301" s="54">
        <f>K302+K303</f>
        <v>0</v>
      </c>
      <c r="L301" s="54">
        <f>L302+L303</f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f>I305</f>
        <v>0</v>
      </c>
      <c r="J304" s="136">
        <f>J305</f>
        <v>0</v>
      </c>
      <c r="K304" s="100">
        <f>K305</f>
        <v>0</v>
      </c>
      <c r="L304" s="54">
        <f>L305</f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f>SUM(I306:I307)</f>
        <v>0</v>
      </c>
      <c r="J305" s="53">
        <f>SUM(J306:J307)</f>
        <v>0</v>
      </c>
      <c r="K305" s="53">
        <f>SUM(K306:K307)</f>
        <v>0</v>
      </c>
      <c r="L305" s="53">
        <f>SUM(L306:L307)</f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f aca="true" t="shared" si="26" ref="I308:L309">I309</f>
        <v>0</v>
      </c>
      <c r="J308" s="136">
        <f t="shared" si="26"/>
        <v>0</v>
      </c>
      <c r="K308" s="54">
        <f t="shared" si="26"/>
        <v>0</v>
      </c>
      <c r="L308" s="54">
        <f t="shared" si="26"/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f t="shared" si="26"/>
        <v>0</v>
      </c>
      <c r="J309" s="137">
        <f t="shared" si="26"/>
        <v>0</v>
      </c>
      <c r="K309" s="74">
        <f t="shared" si="26"/>
        <v>0</v>
      </c>
      <c r="L309" s="74">
        <f t="shared" si="26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f aca="true" t="shared" si="27" ref="I311:L312">I312</f>
        <v>0</v>
      </c>
      <c r="J311" s="136">
        <f t="shared" si="27"/>
        <v>0</v>
      </c>
      <c r="K311" s="54">
        <f t="shared" si="27"/>
        <v>0</v>
      </c>
      <c r="L311" s="54">
        <f t="shared" si="27"/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f t="shared" si="27"/>
        <v>0</v>
      </c>
      <c r="J312" s="136">
        <f t="shared" si="27"/>
        <v>0</v>
      </c>
      <c r="K312" s="54">
        <f t="shared" si="27"/>
        <v>0</v>
      </c>
      <c r="L312" s="54">
        <f t="shared" si="27"/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f>I315</f>
        <v>0</v>
      </c>
      <c r="J314" s="136">
        <f>J315</f>
        <v>0</v>
      </c>
      <c r="K314" s="54">
        <f>K315</f>
        <v>0</v>
      </c>
      <c r="L314" s="54">
        <f>L315</f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f>I316+I317</f>
        <v>0</v>
      </c>
      <c r="J315" s="53">
        <f>J316+J317</f>
        <v>0</v>
      </c>
      <c r="K315" s="53">
        <f>K316+K317</f>
        <v>0</v>
      </c>
      <c r="L315" s="53">
        <f>L316+L317</f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f>SUM(I319+I324+I328+I333+I337+I340+I343)</f>
        <v>0</v>
      </c>
      <c r="J318" s="136">
        <f>SUM(J319+J324+J328+J333+J337+J340+J343)</f>
        <v>0</v>
      </c>
      <c r="K318" s="54">
        <f>SUM(K319+K324+K328+K333+K337+K340+K343)</f>
        <v>0</v>
      </c>
      <c r="L318" s="54">
        <f>SUM(L319+L324+L328+L333+L337+L340+L343)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f>I320</f>
        <v>0</v>
      </c>
      <c r="J319" s="136">
        <f>J320</f>
        <v>0</v>
      </c>
      <c r="K319" s="54">
        <f>K320</f>
        <v>0</v>
      </c>
      <c r="L319" s="54">
        <f>L320</f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f>SUM(I321:I323)</f>
        <v>0</v>
      </c>
      <c r="J320" s="136">
        <f>SUM(J321:J323)</f>
        <v>0</v>
      </c>
      <c r="K320" s="54">
        <f>SUM(K321:K323)</f>
        <v>0</v>
      </c>
      <c r="L320" s="54">
        <f>SUM(L321:L323)</f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f>I325</f>
        <v>0</v>
      </c>
      <c r="J324" s="138">
        <f>J325</f>
        <v>0</v>
      </c>
      <c r="K324" s="83">
        <f>K325</f>
        <v>0</v>
      </c>
      <c r="L324" s="83">
        <f>L325</f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f>SUM(I326:I327)</f>
        <v>0</v>
      </c>
      <c r="J325" s="100">
        <f>SUM(J326:J327)</f>
        <v>0</v>
      </c>
      <c r="K325" s="54">
        <f>SUM(K326:K327)</f>
        <v>0</v>
      </c>
      <c r="L325" s="54">
        <f>SUM(L326:L327)</f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f>I329</f>
        <v>0</v>
      </c>
      <c r="J328" s="100">
        <f>J329</f>
        <v>0</v>
      </c>
      <c r="K328" s="100">
        <f>K329</f>
        <v>0</v>
      </c>
      <c r="L328" s="54">
        <f>L329</f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f>I330+I331</f>
        <v>0</v>
      </c>
      <c r="J329" s="53">
        <f>J330+J331</f>
        <v>0</v>
      </c>
      <c r="K329" s="53">
        <f>K330+K331</f>
        <v>0</v>
      </c>
      <c r="L329" s="53">
        <f>L330+L331</f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f>I334</f>
        <v>0</v>
      </c>
      <c r="J333" s="100">
        <f>J334</f>
        <v>0</v>
      </c>
      <c r="K333" s="100">
        <f>K334</f>
        <v>0</v>
      </c>
      <c r="L333" s="54">
        <f>L334</f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f>SUM(I335:I336)</f>
        <v>0</v>
      </c>
      <c r="J334" s="99">
        <f>SUM(J335:J336)</f>
        <v>0</v>
      </c>
      <c r="K334" s="99">
        <f>SUM(K335:K336)</f>
        <v>0</v>
      </c>
      <c r="L334" s="74">
        <f>SUM(L335:L336)</f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f aca="true" t="shared" si="28" ref="I337:L338">I338</f>
        <v>0</v>
      </c>
      <c r="J337" s="100">
        <f t="shared" si="28"/>
        <v>0</v>
      </c>
      <c r="K337" s="100">
        <f t="shared" si="28"/>
        <v>0</v>
      </c>
      <c r="L337" s="54">
        <f t="shared" si="28"/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f t="shared" si="28"/>
        <v>0</v>
      </c>
      <c r="J338" s="99">
        <f t="shared" si="28"/>
        <v>0</v>
      </c>
      <c r="K338" s="99">
        <f t="shared" si="28"/>
        <v>0</v>
      </c>
      <c r="L338" s="74">
        <f t="shared" si="28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f aca="true" t="shared" si="29" ref="I340:L341">I341</f>
        <v>0</v>
      </c>
      <c r="J340" s="100">
        <f t="shared" si="29"/>
        <v>0</v>
      </c>
      <c r="K340" s="100">
        <f t="shared" si="29"/>
        <v>0</v>
      </c>
      <c r="L340" s="54">
        <f t="shared" si="29"/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f t="shared" si="29"/>
        <v>0</v>
      </c>
      <c r="J341" s="100">
        <f t="shared" si="29"/>
        <v>0</v>
      </c>
      <c r="K341" s="100">
        <f t="shared" si="29"/>
        <v>0</v>
      </c>
      <c r="L341" s="54">
        <f t="shared" si="29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f aca="true" t="shared" si="30" ref="I343:L344">I344</f>
        <v>0</v>
      </c>
      <c r="J343" s="100">
        <f t="shared" si="30"/>
        <v>0</v>
      </c>
      <c r="K343" s="100">
        <f t="shared" si="30"/>
        <v>0</v>
      </c>
      <c r="L343" s="54">
        <f t="shared" si="30"/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f t="shared" si="30"/>
        <v>0</v>
      </c>
      <c r="J344" s="100">
        <f t="shared" si="30"/>
        <v>0</v>
      </c>
      <c r="K344" s="100">
        <f t="shared" si="30"/>
        <v>0</v>
      </c>
      <c r="L344" s="54">
        <f t="shared" si="30"/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f>SUM(I32+I176)</f>
        <v>152400</v>
      </c>
      <c r="J346" s="114">
        <f>SUM(J32+J176)</f>
        <v>120000</v>
      </c>
      <c r="K346" s="114">
        <f>SUM(K32+K176)</f>
        <v>95753.43000000001</v>
      </c>
      <c r="L346" s="115">
        <f>SUM(L32+L176)</f>
        <v>95749.71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</row>
    <row r="350" spans="1:27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2:27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</row>
    <row r="353" spans="2:27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  <row r="829" spans="16:19" ht="12.75" customHeight="1">
      <c r="P829" s="1"/>
      <c r="Q829" s="1"/>
      <c r="R829" s="1"/>
      <c r="S829" s="1"/>
    </row>
    <row r="830" spans="16:19" ht="12.75" customHeight="1">
      <c r="P830" s="1"/>
      <c r="Q830" s="1"/>
      <c r="R830" s="1"/>
      <c r="S830" s="1"/>
    </row>
  </sheetData>
  <mergeCells count="32">
    <mergeCell ref="A210:F210"/>
    <mergeCell ref="A249:F249"/>
    <mergeCell ref="A290:F290"/>
    <mergeCell ref="A133:F133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11:K11"/>
    <mergeCell ref="A31:F31"/>
    <mergeCell ref="A92:F92"/>
    <mergeCell ref="G16:K16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S24" sqref="S24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196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203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197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199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200</v>
      </c>
      <c r="J25" s="161" t="s">
        <v>198</v>
      </c>
      <c r="K25" s="159" t="s">
        <v>28</v>
      </c>
      <c r="L25" s="159" t="s">
        <v>201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202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16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20800</v>
      </c>
      <c r="J32" s="53">
        <v>15600</v>
      </c>
      <c r="K32" s="54">
        <v>10022.42</v>
      </c>
      <c r="L32" s="53">
        <v>10022.42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20800</v>
      </c>
      <c r="J134" s="100">
        <v>15600</v>
      </c>
      <c r="K134" s="54">
        <v>10022.42</v>
      </c>
      <c r="L134" s="53">
        <v>10022.42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20800</v>
      </c>
      <c r="J140" s="103">
        <v>15600</v>
      </c>
      <c r="K140" s="61">
        <v>10022.42</v>
      </c>
      <c r="L140" s="62">
        <v>10022.42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20800</v>
      </c>
      <c r="J141" s="100">
        <v>15600</v>
      </c>
      <c r="K141" s="54">
        <v>10022.42</v>
      </c>
      <c r="L141" s="53">
        <v>10022.42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20800</v>
      </c>
      <c r="J142" s="100">
        <v>15600</v>
      </c>
      <c r="K142" s="54">
        <v>10022.42</v>
      </c>
      <c r="L142" s="53">
        <v>10022.42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>
        <v>20800</v>
      </c>
      <c r="J143" s="69">
        <v>15600</v>
      </c>
      <c r="K143" s="69">
        <v>10022.42</v>
      </c>
      <c r="L143" s="69">
        <v>10022.42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20800</v>
      </c>
      <c r="J346" s="114">
        <v>15600</v>
      </c>
      <c r="K346" s="114">
        <v>10022.42</v>
      </c>
      <c r="L346" s="115">
        <v>10022.42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A210:F210"/>
    <mergeCell ref="A249:F249"/>
    <mergeCell ref="A290:F290"/>
    <mergeCell ref="A133:F133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G11:K11"/>
    <mergeCell ref="A31:F31"/>
    <mergeCell ref="A92:F92"/>
    <mergeCell ref="G16:K16"/>
    <mergeCell ref="G25:H25"/>
    <mergeCell ref="I29:J29"/>
    <mergeCell ref="H18:I18"/>
    <mergeCell ref="A56:F56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G25" sqref="G25:H25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196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203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197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198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25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200</v>
      </c>
      <c r="J25" s="161" t="s">
        <v>198</v>
      </c>
      <c r="K25" s="159" t="s">
        <v>28</v>
      </c>
      <c r="L25" s="159" t="s">
        <v>201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204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16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2200</v>
      </c>
      <c r="J32" s="53">
        <v>1700</v>
      </c>
      <c r="K32" s="54">
        <v>1070.15</v>
      </c>
      <c r="L32" s="53">
        <v>1070.15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2200</v>
      </c>
      <c r="J150" s="99">
        <v>1700</v>
      </c>
      <c r="K150" s="74">
        <v>1070.15</v>
      </c>
      <c r="L150" s="73">
        <v>1070.15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2200</v>
      </c>
      <c r="J151" s="99">
        <v>1700</v>
      </c>
      <c r="K151" s="74">
        <v>1070.15</v>
      </c>
      <c r="L151" s="73">
        <v>1070.15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2200</v>
      </c>
      <c r="J152" s="100">
        <v>1700</v>
      </c>
      <c r="K152" s="54">
        <v>1070.15</v>
      </c>
      <c r="L152" s="53">
        <v>1070.15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2200</v>
      </c>
      <c r="J153" s="99">
        <v>1700</v>
      </c>
      <c r="K153" s="74">
        <v>1070.15</v>
      </c>
      <c r="L153" s="73">
        <v>1070.15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>
        <v>2200</v>
      </c>
      <c r="J155" s="122">
        <v>1700</v>
      </c>
      <c r="K155" s="122">
        <v>1070.15</v>
      </c>
      <c r="L155" s="122">
        <v>1070.15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2200</v>
      </c>
      <c r="J346" s="114">
        <v>1700</v>
      </c>
      <c r="K346" s="114">
        <v>1070.15</v>
      </c>
      <c r="L346" s="115">
        <v>1070.15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G11:K11"/>
    <mergeCell ref="A31:F31"/>
    <mergeCell ref="A92:F92"/>
    <mergeCell ref="G16:K16"/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A210:F210"/>
    <mergeCell ref="A249:F249"/>
    <mergeCell ref="A290:F290"/>
    <mergeCell ref="A133:F133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S24" sqref="S24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196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203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15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23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25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27</v>
      </c>
      <c r="J25" s="161" t="s">
        <v>205</v>
      </c>
      <c r="K25" s="159" t="s">
        <v>28</v>
      </c>
      <c r="L25" s="159" t="s">
        <v>28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206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16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3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8300</v>
      </c>
      <c r="J32" s="53">
        <v>6800</v>
      </c>
      <c r="K32" s="54">
        <v>6159.17</v>
      </c>
      <c r="L32" s="53">
        <v>6159.17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0</v>
      </c>
      <c r="J43" s="74">
        <v>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0</v>
      </c>
      <c r="J44" s="54">
        <v>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0</v>
      </c>
      <c r="J45" s="54">
        <v>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0</v>
      </c>
      <c r="J46" s="82">
        <v>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8300</v>
      </c>
      <c r="J134" s="100">
        <v>6800</v>
      </c>
      <c r="K134" s="54">
        <v>6159.17</v>
      </c>
      <c r="L134" s="53">
        <v>6159.17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8300</v>
      </c>
      <c r="J140" s="103">
        <v>6800</v>
      </c>
      <c r="K140" s="61">
        <v>6159.17</v>
      </c>
      <c r="L140" s="62">
        <v>6159.17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8300</v>
      </c>
      <c r="J141" s="100">
        <v>6800</v>
      </c>
      <c r="K141" s="54">
        <v>6159.17</v>
      </c>
      <c r="L141" s="53">
        <v>6159.17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8300</v>
      </c>
      <c r="J142" s="100">
        <v>6800</v>
      </c>
      <c r="K142" s="54">
        <v>6159.17</v>
      </c>
      <c r="L142" s="53">
        <v>6159.17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>
        <v>8300</v>
      </c>
      <c r="J143" s="69">
        <v>6800</v>
      </c>
      <c r="K143" s="69">
        <v>6159.17</v>
      </c>
      <c r="L143" s="69">
        <v>6159.17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8300</v>
      </c>
      <c r="J346" s="114">
        <v>6800</v>
      </c>
      <c r="K346" s="114">
        <v>6159.17</v>
      </c>
      <c r="L346" s="115">
        <v>6159.17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G11:K11"/>
    <mergeCell ref="A31:F31"/>
    <mergeCell ref="A92:F92"/>
    <mergeCell ref="G16:K16"/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A210:F210"/>
    <mergeCell ref="A249:F249"/>
    <mergeCell ref="A290:F290"/>
    <mergeCell ref="A133:F133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830"/>
  <sheetViews>
    <sheetView defaultGridColor="0" colorId="9" workbookViewId="0" topLeftCell="A1">
      <selection activeCell="R48" sqref="A1:AT830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196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203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15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23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207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27</v>
      </c>
      <c r="J25" s="161" t="s">
        <v>23</v>
      </c>
      <c r="K25" s="159" t="s">
        <v>23</v>
      </c>
      <c r="L25" s="159" t="s">
        <v>28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216"/>
      <c r="N26" s="162"/>
      <c r="O26" s="162"/>
      <c r="P26" s="162"/>
      <c r="Q26" s="162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208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217"/>
      <c r="N27" s="218"/>
      <c r="O27" s="218"/>
      <c r="P27" s="218"/>
      <c r="Q27" s="218"/>
      <c r="R27" s="219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221"/>
      <c r="I28" s="169"/>
      <c r="J28" s="169"/>
      <c r="K28" s="170"/>
      <c r="L28" s="171" t="s">
        <v>29</v>
      </c>
      <c r="M28" s="220"/>
      <c r="N28" s="221"/>
      <c r="O28" s="221"/>
      <c r="P28" s="221"/>
      <c r="Q28" s="22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1500</v>
      </c>
      <c r="J32" s="53">
        <v>1200</v>
      </c>
      <c r="K32" s="54">
        <v>1200</v>
      </c>
      <c r="L32" s="53">
        <v>405.76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1500</v>
      </c>
      <c r="J43" s="74">
        <v>1200</v>
      </c>
      <c r="K43" s="73">
        <v>1200</v>
      </c>
      <c r="L43" s="73">
        <v>405.76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1500</v>
      </c>
      <c r="J44" s="54">
        <v>1200</v>
      </c>
      <c r="K44" s="53">
        <v>1200</v>
      </c>
      <c r="L44" s="54">
        <v>405.76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1500</v>
      </c>
      <c r="J45" s="54">
        <v>1200</v>
      </c>
      <c r="K45" s="62">
        <v>1200</v>
      </c>
      <c r="L45" s="62">
        <v>405.76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1500</v>
      </c>
      <c r="J46" s="82">
        <v>1200</v>
      </c>
      <c r="K46" s="82">
        <v>1200</v>
      </c>
      <c r="L46" s="83">
        <v>405.76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/>
      <c r="J50" s="69"/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>
        <v>1500</v>
      </c>
      <c r="J59" s="69">
        <v>1200</v>
      </c>
      <c r="K59" s="69">
        <v>1200</v>
      </c>
      <c r="L59" s="69">
        <v>405.76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1500</v>
      </c>
      <c r="J346" s="114">
        <v>1200</v>
      </c>
      <c r="K346" s="114">
        <v>1200</v>
      </c>
      <c r="L346" s="115">
        <v>405.76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G11:K11"/>
    <mergeCell ref="A31:F31"/>
    <mergeCell ref="A92:F92"/>
    <mergeCell ref="G16:K16"/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A210:F210"/>
    <mergeCell ref="A249:F249"/>
    <mergeCell ref="A290:F290"/>
    <mergeCell ref="A133:F133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830"/>
  <sheetViews>
    <sheetView tabSelected="1" defaultGridColor="0" colorId="9" workbookViewId="0" topLeftCell="A1">
      <selection activeCell="R24" sqref="R24"/>
    </sheetView>
  </sheetViews>
  <sheetFormatPr defaultColWidth="9.140625" defaultRowHeight="12.75" customHeight="1"/>
  <cols>
    <col min="1" max="4" width="2.00390625" style="131" customWidth="1"/>
    <col min="5" max="5" width="2.140625" style="131" customWidth="1"/>
    <col min="6" max="6" width="3.57421875" style="16" customWidth="1"/>
    <col min="7" max="7" width="36.140625" style="131" customWidth="1"/>
    <col min="8" max="8" width="4.7109375" style="131" customWidth="1"/>
    <col min="9" max="12" width="12.8515625" style="131" customWidth="1"/>
    <col min="13" max="13" width="0.13671875" style="131" hidden="1" customWidth="1"/>
    <col min="14" max="14" width="6.140625" style="131" hidden="1" customWidth="1"/>
    <col min="15" max="15" width="8.8515625" style="131" hidden="1" customWidth="1"/>
    <col min="16" max="16" width="9.140625" style="131" hidden="1" customWidth="1"/>
    <col min="17" max="16384" width="9.140625" style="131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8" t="s">
        <v>196</v>
      </c>
      <c r="H6" s="189"/>
      <c r="I6" s="189"/>
      <c r="J6" s="189"/>
      <c r="K6" s="18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202" t="s">
        <v>7</v>
      </c>
      <c r="B7" s="204"/>
      <c r="C7" s="204"/>
      <c r="D7" s="204"/>
      <c r="E7" s="204"/>
      <c r="F7" s="205"/>
      <c r="G7" s="204"/>
      <c r="H7" s="204"/>
      <c r="I7" s="204"/>
      <c r="J7" s="204"/>
      <c r="K7" s="204"/>
      <c r="L7" s="204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95" t="s">
        <v>8</v>
      </c>
      <c r="H8" s="195"/>
      <c r="I8" s="195"/>
      <c r="J8" s="195"/>
      <c r="K8" s="19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97" t="s">
        <v>11</v>
      </c>
      <c r="H10" s="197"/>
      <c r="I10" s="197"/>
      <c r="J10" s="197"/>
      <c r="K10" s="19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74" t="s">
        <v>12</v>
      </c>
      <c r="H11" s="174"/>
      <c r="I11" s="174"/>
      <c r="J11" s="174"/>
      <c r="K11" s="17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93" t="s">
        <v>13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94" t="s">
        <v>203</v>
      </c>
      <c r="H15" s="194"/>
      <c r="I15" s="194"/>
      <c r="J15" s="194"/>
      <c r="K15" s="19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74" t="s">
        <v>14</v>
      </c>
      <c r="H16" s="174"/>
      <c r="I16" s="174"/>
      <c r="J16" s="174"/>
      <c r="K16" s="17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46" ht="13.5" customHeight="1">
      <c r="A17" s="1"/>
      <c r="B17" s="1"/>
      <c r="C17" s="1"/>
      <c r="D17" s="1"/>
      <c r="E17" s="1"/>
      <c r="F17" s="2"/>
      <c r="G17" s="190" t="s">
        <v>15</v>
      </c>
      <c r="H17" s="191"/>
      <c r="I17" s="191"/>
      <c r="J17" s="191"/>
      <c r="K17" s="19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</row>
    <row r="18" spans="1:46" ht="13.5" customHeight="1">
      <c r="A18" s="4"/>
      <c r="B18" s="4"/>
      <c r="C18" s="4"/>
      <c r="D18" s="4"/>
      <c r="E18" s="4"/>
      <c r="F18" s="18"/>
      <c r="G18" s="4"/>
      <c r="H18" s="184" t="s">
        <v>16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</row>
    <row r="19" spans="1:4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17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</row>
    <row r="20" spans="1:4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18</v>
      </c>
      <c r="K20" s="8"/>
      <c r="L20" s="159">
        <v>85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</row>
    <row r="21" spans="1:4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19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</row>
    <row r="22" spans="1:46" ht="12.75" customHeight="1">
      <c r="A22" s="1"/>
      <c r="B22" s="1"/>
      <c r="C22" s="214"/>
      <c r="D22" s="214"/>
      <c r="E22" s="214"/>
      <c r="F22" s="215"/>
      <c r="G22" s="214"/>
      <c r="H22" s="214"/>
      <c r="I22" s="214"/>
      <c r="J22" s="214"/>
      <c r="K22" s="27" t="s">
        <v>20</v>
      </c>
      <c r="L22" s="28" t="s">
        <v>21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</row>
    <row r="23" spans="1:4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22</v>
      </c>
      <c r="K23" s="31"/>
      <c r="L23" s="28" t="s">
        <v>23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</row>
    <row r="24" spans="1:46" ht="12.75" customHeight="1">
      <c r="A24" s="1"/>
      <c r="B24" s="1"/>
      <c r="C24" s="1"/>
      <c r="D24" s="1"/>
      <c r="E24" s="1"/>
      <c r="F24" s="2"/>
      <c r="G24" s="32" t="s">
        <v>24</v>
      </c>
      <c r="H24" s="33"/>
      <c r="I24" s="34"/>
      <c r="J24" s="35"/>
      <c r="K24" s="24"/>
      <c r="L24" s="28" t="s">
        <v>209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</row>
    <row r="25" spans="1:46" ht="13.5" customHeight="1">
      <c r="A25" s="1"/>
      <c r="B25" s="1"/>
      <c r="C25" s="1"/>
      <c r="D25" s="1"/>
      <c r="E25" s="1"/>
      <c r="F25" s="2"/>
      <c r="G25" s="181" t="s">
        <v>26</v>
      </c>
      <c r="H25" s="181"/>
      <c r="I25" s="160" t="s">
        <v>27</v>
      </c>
      <c r="J25" s="161" t="s">
        <v>23</v>
      </c>
      <c r="K25" s="159" t="s">
        <v>23</v>
      </c>
      <c r="L25" s="159" t="s">
        <v>28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</row>
    <row r="26" spans="1:46" ht="13.5" customHeight="1">
      <c r="A26" s="162"/>
      <c r="B26" s="162"/>
      <c r="C26" s="162"/>
      <c r="D26" s="162"/>
      <c r="E26" s="162"/>
      <c r="F26" s="163"/>
      <c r="G26" s="164"/>
      <c r="H26" s="164"/>
      <c r="I26" s="166"/>
      <c r="J26" s="167"/>
      <c r="K26" s="168"/>
      <c r="L26" s="168"/>
      <c r="M26" s="216"/>
      <c r="N26" s="162"/>
      <c r="O26" s="162"/>
      <c r="P26" s="162"/>
      <c r="Q26" s="162"/>
      <c r="R26" s="1"/>
      <c r="S26" s="1"/>
      <c r="T26" s="1"/>
      <c r="U26" s="1"/>
      <c r="V26" s="1"/>
      <c r="W26" s="1"/>
      <c r="X26" s="1"/>
      <c r="Y26" s="1"/>
      <c r="Z26" s="1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</row>
    <row r="27" spans="1:46" ht="13.5" customHeight="1">
      <c r="A27" s="162" t="s">
        <v>192</v>
      </c>
      <c r="B27" s="162"/>
      <c r="C27" s="162"/>
      <c r="D27" s="162"/>
      <c r="E27" s="162"/>
      <c r="F27" s="163"/>
      <c r="G27" s="164"/>
      <c r="H27" s="164"/>
      <c r="I27" s="172"/>
      <c r="J27" s="168"/>
      <c r="K27" s="168"/>
      <c r="L27" s="168"/>
      <c r="M27" s="217"/>
      <c r="N27" s="218"/>
      <c r="O27" s="218"/>
      <c r="P27" s="218"/>
      <c r="Q27" s="218"/>
      <c r="R27" s="219"/>
      <c r="S27" s="1"/>
      <c r="T27" s="1"/>
      <c r="U27" s="1"/>
      <c r="V27" s="1"/>
      <c r="W27" s="1"/>
      <c r="X27" s="1"/>
      <c r="Y27" s="1"/>
      <c r="Z27" s="1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</row>
    <row r="28" spans="1:46" ht="14.25" customHeight="1">
      <c r="A28" s="36"/>
      <c r="B28" s="36"/>
      <c r="C28" s="36"/>
      <c r="D28" s="36"/>
      <c r="E28" s="36"/>
      <c r="F28" s="37"/>
      <c r="G28" s="38"/>
      <c r="H28" s="1"/>
      <c r="I28" s="169"/>
      <c r="J28" s="169"/>
      <c r="K28" s="170"/>
      <c r="L28" s="171" t="s">
        <v>29</v>
      </c>
      <c r="M28" s="220"/>
      <c r="N28" s="221"/>
      <c r="O28" s="221"/>
      <c r="P28" s="221"/>
      <c r="Q28" s="221"/>
      <c r="R28" s="1"/>
      <c r="S28" s="1"/>
      <c r="T28" s="1"/>
      <c r="U28" s="1"/>
      <c r="V28" s="1"/>
      <c r="W28" s="1"/>
      <c r="X28" s="1"/>
      <c r="Y28" s="1"/>
      <c r="Z28" s="1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</row>
    <row r="29" spans="1:46" ht="24" customHeight="1">
      <c r="A29" s="206" t="s">
        <v>30</v>
      </c>
      <c r="B29" s="207"/>
      <c r="C29" s="207"/>
      <c r="D29" s="207"/>
      <c r="E29" s="207"/>
      <c r="F29" s="207"/>
      <c r="G29" s="210" t="s">
        <v>31</v>
      </c>
      <c r="H29" s="212" t="s">
        <v>32</v>
      </c>
      <c r="I29" s="182" t="s">
        <v>33</v>
      </c>
      <c r="J29" s="183"/>
      <c r="K29" s="200" t="s">
        <v>34</v>
      </c>
      <c r="L29" s="198" t="s">
        <v>35</v>
      </c>
      <c r="M29" s="3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</row>
    <row r="30" spans="1:46" ht="46.5" customHeight="1">
      <c r="A30" s="208"/>
      <c r="B30" s="209"/>
      <c r="C30" s="209"/>
      <c r="D30" s="209"/>
      <c r="E30" s="209"/>
      <c r="F30" s="209"/>
      <c r="G30" s="211"/>
      <c r="H30" s="213"/>
      <c r="I30" s="40" t="s">
        <v>36</v>
      </c>
      <c r="J30" s="41" t="s">
        <v>37</v>
      </c>
      <c r="K30" s="201"/>
      <c r="L30" s="19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</row>
    <row r="31" spans="1:46" ht="11.25" customHeight="1">
      <c r="A31" s="175" t="s">
        <v>38</v>
      </c>
      <c r="B31" s="176"/>
      <c r="C31" s="176"/>
      <c r="D31" s="176"/>
      <c r="E31" s="176"/>
      <c r="F31" s="177"/>
      <c r="G31" s="42">
        <v>2</v>
      </c>
      <c r="H31" s="43">
        <v>3</v>
      </c>
      <c r="I31" s="44" t="s">
        <v>39</v>
      </c>
      <c r="J31" s="45" t="s">
        <v>40</v>
      </c>
      <c r="K31" s="46">
        <v>6</v>
      </c>
      <c r="L31" s="46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</row>
    <row r="32" spans="1:46" s="47" customFormat="1" ht="12.75" customHeight="1">
      <c r="A32" s="48">
        <v>2</v>
      </c>
      <c r="B32" s="48"/>
      <c r="C32" s="49"/>
      <c r="D32" s="50"/>
      <c r="E32" s="48"/>
      <c r="F32" s="51"/>
      <c r="G32" s="49" t="s">
        <v>41</v>
      </c>
      <c r="H32" s="52">
        <v>1</v>
      </c>
      <c r="I32" s="53">
        <v>300</v>
      </c>
      <c r="J32" s="53">
        <v>300</v>
      </c>
      <c r="K32" s="54">
        <v>0</v>
      </c>
      <c r="L32" s="53"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:46" ht="12.75" customHeight="1">
      <c r="A33" s="48">
        <v>2</v>
      </c>
      <c r="B33" s="56">
        <v>1</v>
      </c>
      <c r="C33" s="57"/>
      <c r="D33" s="58"/>
      <c r="E33" s="59"/>
      <c r="F33" s="60"/>
      <c r="G33" s="56" t="s">
        <v>42</v>
      </c>
      <c r="H33" s="43">
        <v>2</v>
      </c>
      <c r="I33" s="53">
        <v>0</v>
      </c>
      <c r="J33" s="53">
        <v>0</v>
      </c>
      <c r="K33" s="61">
        <v>0</v>
      </c>
      <c r="L33" s="62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</row>
    <row r="34" spans="1:46" ht="12.75" customHeight="1">
      <c r="A34" s="63">
        <v>2</v>
      </c>
      <c r="B34" s="63">
        <v>1</v>
      </c>
      <c r="C34" s="64">
        <v>1</v>
      </c>
      <c r="D34" s="65"/>
      <c r="E34" s="63"/>
      <c r="F34" s="66"/>
      <c r="G34" s="64" t="s">
        <v>43</v>
      </c>
      <c r="H34" s="52">
        <v>3</v>
      </c>
      <c r="I34" s="53">
        <v>0</v>
      </c>
      <c r="J34" s="53">
        <v>0</v>
      </c>
      <c r="K34" s="54">
        <v>0</v>
      </c>
      <c r="L34" s="53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</row>
    <row r="35" spans="1:46" ht="12.75" customHeight="1">
      <c r="A35" s="67">
        <v>2</v>
      </c>
      <c r="B35" s="63">
        <v>1</v>
      </c>
      <c r="C35" s="64">
        <v>1</v>
      </c>
      <c r="D35" s="65">
        <v>1</v>
      </c>
      <c r="E35" s="63"/>
      <c r="F35" s="66"/>
      <c r="G35" s="64" t="s">
        <v>43</v>
      </c>
      <c r="H35" s="52">
        <v>4</v>
      </c>
      <c r="I35" s="53">
        <v>0</v>
      </c>
      <c r="J35" s="53">
        <v>0</v>
      </c>
      <c r="K35" s="54">
        <v>0</v>
      </c>
      <c r="L35" s="53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</row>
    <row r="36" spans="1:46" ht="12.75" customHeight="1">
      <c r="A36" s="67">
        <v>2</v>
      </c>
      <c r="B36" s="63">
        <v>1</v>
      </c>
      <c r="C36" s="64">
        <v>1</v>
      </c>
      <c r="D36" s="65">
        <v>1</v>
      </c>
      <c r="E36" s="63">
        <v>1</v>
      </c>
      <c r="F36" s="66"/>
      <c r="G36" s="64" t="s">
        <v>44</v>
      </c>
      <c r="H36" s="52">
        <v>5</v>
      </c>
      <c r="I36" s="54">
        <v>0</v>
      </c>
      <c r="J36" s="53">
        <v>0</v>
      </c>
      <c r="K36" s="54">
        <v>0</v>
      </c>
      <c r="L36" s="53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</row>
    <row r="37" spans="1:46" ht="12.75" customHeight="1">
      <c r="A37" s="67">
        <v>2</v>
      </c>
      <c r="B37" s="63">
        <v>1</v>
      </c>
      <c r="C37" s="64">
        <v>1</v>
      </c>
      <c r="D37" s="65">
        <v>1</v>
      </c>
      <c r="E37" s="63">
        <v>1</v>
      </c>
      <c r="F37" s="66">
        <v>1</v>
      </c>
      <c r="G37" s="64" t="s">
        <v>45</v>
      </c>
      <c r="H37" s="52">
        <v>6</v>
      </c>
      <c r="I37" s="68"/>
      <c r="J37" s="69"/>
      <c r="K37" s="69"/>
      <c r="L37" s="6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</row>
    <row r="38" spans="1:46" ht="12.75" customHeight="1">
      <c r="A38" s="67">
        <v>2</v>
      </c>
      <c r="B38" s="63">
        <v>1</v>
      </c>
      <c r="C38" s="64">
        <v>1</v>
      </c>
      <c r="D38" s="65">
        <v>1</v>
      </c>
      <c r="E38" s="63">
        <v>1</v>
      </c>
      <c r="F38" s="66">
        <v>2</v>
      </c>
      <c r="G38" s="64" t="s">
        <v>46</v>
      </c>
      <c r="H38" s="52">
        <v>7</v>
      </c>
      <c r="I38" s="69"/>
      <c r="J38" s="69"/>
      <c r="K38" s="69"/>
      <c r="L38" s="6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</row>
    <row r="39" spans="1:46" ht="12.75" customHeight="1">
      <c r="A39" s="67">
        <v>2</v>
      </c>
      <c r="B39" s="63">
        <v>1</v>
      </c>
      <c r="C39" s="64">
        <v>2</v>
      </c>
      <c r="D39" s="65"/>
      <c r="E39" s="63"/>
      <c r="F39" s="66"/>
      <c r="G39" s="64" t="s">
        <v>47</v>
      </c>
      <c r="H39" s="52">
        <v>8</v>
      </c>
      <c r="I39" s="54">
        <v>0</v>
      </c>
      <c r="J39" s="53">
        <v>0</v>
      </c>
      <c r="K39" s="54">
        <v>0</v>
      </c>
      <c r="L39" s="53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</row>
    <row r="40" spans="1:46" ht="12.75" customHeight="1">
      <c r="A40" s="67">
        <v>2</v>
      </c>
      <c r="B40" s="63">
        <v>1</v>
      </c>
      <c r="C40" s="64">
        <v>2</v>
      </c>
      <c r="D40" s="65">
        <v>1</v>
      </c>
      <c r="E40" s="63"/>
      <c r="F40" s="66"/>
      <c r="G40" s="64" t="s">
        <v>47</v>
      </c>
      <c r="H40" s="52">
        <v>9</v>
      </c>
      <c r="I40" s="54">
        <v>0</v>
      </c>
      <c r="J40" s="53">
        <v>0</v>
      </c>
      <c r="K40" s="53">
        <v>0</v>
      </c>
      <c r="L40" s="53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</row>
    <row r="41" spans="1:46" ht="12.75" customHeight="1">
      <c r="A41" s="67">
        <v>2</v>
      </c>
      <c r="B41" s="63">
        <v>1</v>
      </c>
      <c r="C41" s="64">
        <v>2</v>
      </c>
      <c r="D41" s="65">
        <v>1</v>
      </c>
      <c r="E41" s="63">
        <v>1</v>
      </c>
      <c r="F41" s="66"/>
      <c r="G41" s="64" t="s">
        <v>47</v>
      </c>
      <c r="H41" s="52">
        <v>10</v>
      </c>
      <c r="I41" s="53">
        <v>0</v>
      </c>
      <c r="J41" s="53">
        <v>0</v>
      </c>
      <c r="K41" s="53">
        <v>0</v>
      </c>
      <c r="L41" s="53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ht="12.75" customHeight="1">
      <c r="A42" s="67">
        <v>2</v>
      </c>
      <c r="B42" s="63">
        <v>1</v>
      </c>
      <c r="C42" s="64">
        <v>2</v>
      </c>
      <c r="D42" s="65">
        <v>1</v>
      </c>
      <c r="E42" s="63">
        <v>1</v>
      </c>
      <c r="F42" s="66">
        <v>1</v>
      </c>
      <c r="G42" s="64" t="s">
        <v>47</v>
      </c>
      <c r="H42" s="52">
        <v>11</v>
      </c>
      <c r="I42" s="70"/>
      <c r="J42" s="69"/>
      <c r="K42" s="69"/>
      <c r="L42" s="6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</row>
    <row r="43" spans="1:46" ht="12.75" customHeight="1">
      <c r="A43" s="71">
        <v>2</v>
      </c>
      <c r="B43" s="72">
        <v>2</v>
      </c>
      <c r="C43" s="57"/>
      <c r="D43" s="58"/>
      <c r="E43" s="59"/>
      <c r="F43" s="60"/>
      <c r="G43" s="56" t="s">
        <v>48</v>
      </c>
      <c r="H43" s="43">
        <v>12</v>
      </c>
      <c r="I43" s="73">
        <v>300</v>
      </c>
      <c r="J43" s="74">
        <v>300</v>
      </c>
      <c r="K43" s="73">
        <v>0</v>
      </c>
      <c r="L43" s="73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</row>
    <row r="44" spans="1:46" ht="12.75" customHeight="1">
      <c r="A44" s="67">
        <v>2</v>
      </c>
      <c r="B44" s="63">
        <v>2</v>
      </c>
      <c r="C44" s="64">
        <v>1</v>
      </c>
      <c r="D44" s="65"/>
      <c r="E44" s="63"/>
      <c r="F44" s="66"/>
      <c r="G44" s="64" t="s">
        <v>48</v>
      </c>
      <c r="H44" s="52">
        <v>13</v>
      </c>
      <c r="I44" s="53">
        <v>300</v>
      </c>
      <c r="J44" s="54">
        <v>300</v>
      </c>
      <c r="K44" s="53">
        <v>0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</row>
    <row r="45" spans="1:46" ht="12.75" customHeight="1">
      <c r="A45" s="67">
        <v>2</v>
      </c>
      <c r="B45" s="63">
        <v>2</v>
      </c>
      <c r="C45" s="64">
        <v>1</v>
      </c>
      <c r="D45" s="65">
        <v>1</v>
      </c>
      <c r="E45" s="63"/>
      <c r="F45" s="66"/>
      <c r="G45" s="64" t="s">
        <v>48</v>
      </c>
      <c r="H45" s="52">
        <v>14</v>
      </c>
      <c r="I45" s="53">
        <v>300</v>
      </c>
      <c r="J45" s="54">
        <v>300</v>
      </c>
      <c r="K45" s="62">
        <v>0</v>
      </c>
      <c r="L45" s="62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</row>
    <row r="46" spans="1:46" ht="12.75" customHeight="1">
      <c r="A46" s="75">
        <v>2</v>
      </c>
      <c r="B46" s="76">
        <v>2</v>
      </c>
      <c r="C46" s="77">
        <v>1</v>
      </c>
      <c r="D46" s="78">
        <v>1</v>
      </c>
      <c r="E46" s="76">
        <v>1</v>
      </c>
      <c r="F46" s="79"/>
      <c r="G46" s="77" t="s">
        <v>48</v>
      </c>
      <c r="H46" s="80">
        <v>15</v>
      </c>
      <c r="I46" s="81">
        <v>300</v>
      </c>
      <c r="J46" s="82">
        <v>300</v>
      </c>
      <c r="K46" s="82">
        <v>0</v>
      </c>
      <c r="L46" s="83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</row>
    <row r="47" spans="1:46" ht="12.75" customHeight="1">
      <c r="A47" s="67">
        <v>2</v>
      </c>
      <c r="B47" s="63">
        <v>2</v>
      </c>
      <c r="C47" s="64">
        <v>1</v>
      </c>
      <c r="D47" s="65">
        <v>1</v>
      </c>
      <c r="E47" s="63">
        <v>1</v>
      </c>
      <c r="F47" s="84">
        <v>1</v>
      </c>
      <c r="G47" s="64" t="s">
        <v>49</v>
      </c>
      <c r="H47" s="52">
        <v>16</v>
      </c>
      <c r="I47" s="69"/>
      <c r="J47" s="69"/>
      <c r="K47" s="69"/>
      <c r="L47" s="6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</row>
    <row r="48" spans="1:46" ht="25.5" customHeight="1">
      <c r="A48" s="67">
        <v>2</v>
      </c>
      <c r="B48" s="63">
        <v>2</v>
      </c>
      <c r="C48" s="64">
        <v>1</v>
      </c>
      <c r="D48" s="65">
        <v>1</v>
      </c>
      <c r="E48" s="63">
        <v>1</v>
      </c>
      <c r="F48" s="66">
        <v>2</v>
      </c>
      <c r="G48" s="64" t="s">
        <v>50</v>
      </c>
      <c r="H48" s="52">
        <v>17</v>
      </c>
      <c r="I48" s="69"/>
      <c r="J48" s="69"/>
      <c r="K48" s="69"/>
      <c r="L48" s="6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</row>
    <row r="49" spans="1:46" ht="12.75" customHeight="1">
      <c r="A49" s="67">
        <v>2</v>
      </c>
      <c r="B49" s="63">
        <v>2</v>
      </c>
      <c r="C49" s="64">
        <v>1</v>
      </c>
      <c r="D49" s="65">
        <v>1</v>
      </c>
      <c r="E49" s="63">
        <v>1</v>
      </c>
      <c r="F49" s="66">
        <v>5</v>
      </c>
      <c r="G49" s="64" t="s">
        <v>51</v>
      </c>
      <c r="H49" s="52">
        <v>18</v>
      </c>
      <c r="I49" s="69"/>
      <c r="J49" s="69"/>
      <c r="K49" s="69"/>
      <c r="L49" s="6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</row>
    <row r="50" spans="1:46" ht="12.75" customHeight="1">
      <c r="A50" s="67">
        <v>2</v>
      </c>
      <c r="B50" s="63">
        <v>2</v>
      </c>
      <c r="C50" s="64">
        <v>1</v>
      </c>
      <c r="D50" s="65">
        <v>1</v>
      </c>
      <c r="E50" s="63">
        <v>1</v>
      </c>
      <c r="F50" s="66">
        <v>6</v>
      </c>
      <c r="G50" s="64" t="s">
        <v>52</v>
      </c>
      <c r="H50" s="52">
        <v>19</v>
      </c>
      <c r="I50" s="69">
        <v>300</v>
      </c>
      <c r="J50" s="69">
        <v>300</v>
      </c>
      <c r="K50" s="69"/>
      <c r="L50" s="6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</row>
    <row r="51" spans="1:46" ht="12.75" customHeight="1">
      <c r="A51" s="85">
        <v>2</v>
      </c>
      <c r="B51" s="59">
        <v>2</v>
      </c>
      <c r="C51" s="57">
        <v>1</v>
      </c>
      <c r="D51" s="58">
        <v>1</v>
      </c>
      <c r="E51" s="59">
        <v>1</v>
      </c>
      <c r="F51" s="60">
        <v>7</v>
      </c>
      <c r="G51" s="57" t="s">
        <v>53</v>
      </c>
      <c r="H51" s="43">
        <v>20</v>
      </c>
      <c r="I51" s="69"/>
      <c r="J51" s="69"/>
      <c r="K51" s="69"/>
      <c r="L51" s="6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</row>
    <row r="52" spans="1:46" ht="12.75" customHeight="1">
      <c r="A52" s="67">
        <v>2</v>
      </c>
      <c r="B52" s="63">
        <v>2</v>
      </c>
      <c r="C52" s="64">
        <v>1</v>
      </c>
      <c r="D52" s="65">
        <v>1</v>
      </c>
      <c r="E52" s="63">
        <v>1</v>
      </c>
      <c r="F52" s="66">
        <v>8</v>
      </c>
      <c r="G52" s="64" t="s">
        <v>54</v>
      </c>
      <c r="H52" s="52">
        <v>21</v>
      </c>
      <c r="I52" s="69"/>
      <c r="J52" s="69"/>
      <c r="K52" s="69"/>
      <c r="L52" s="6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</row>
    <row r="53" spans="1:46" ht="12.75" customHeight="1">
      <c r="A53" s="67">
        <v>2</v>
      </c>
      <c r="B53" s="63">
        <v>2</v>
      </c>
      <c r="C53" s="64">
        <v>1</v>
      </c>
      <c r="D53" s="65">
        <v>1</v>
      </c>
      <c r="E53" s="63">
        <v>1</v>
      </c>
      <c r="F53" s="66">
        <v>9</v>
      </c>
      <c r="G53" s="64" t="s">
        <v>55</v>
      </c>
      <c r="H53" s="52">
        <v>22</v>
      </c>
      <c r="I53" s="69"/>
      <c r="J53" s="69"/>
      <c r="K53" s="69"/>
      <c r="L53" s="6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</row>
    <row r="54" spans="1:46" ht="12.75" customHeight="1">
      <c r="A54" s="85">
        <v>2</v>
      </c>
      <c r="B54" s="59">
        <v>2</v>
      </c>
      <c r="C54" s="57">
        <v>1</v>
      </c>
      <c r="D54" s="58">
        <v>1</v>
      </c>
      <c r="E54" s="59">
        <v>1</v>
      </c>
      <c r="F54" s="60">
        <v>10</v>
      </c>
      <c r="G54" s="57" t="s">
        <v>56</v>
      </c>
      <c r="H54" s="43">
        <v>23</v>
      </c>
      <c r="I54" s="69"/>
      <c r="J54" s="69"/>
      <c r="K54" s="69"/>
      <c r="L54" s="6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</row>
    <row r="55" spans="1:46" ht="25.5" customHeight="1">
      <c r="A55" s="67">
        <v>2</v>
      </c>
      <c r="B55" s="63">
        <v>2</v>
      </c>
      <c r="C55" s="64">
        <v>1</v>
      </c>
      <c r="D55" s="65">
        <v>1</v>
      </c>
      <c r="E55" s="63">
        <v>1</v>
      </c>
      <c r="F55" s="66">
        <v>11</v>
      </c>
      <c r="G55" s="64" t="s">
        <v>57</v>
      </c>
      <c r="H55" s="52">
        <v>24</v>
      </c>
      <c r="I55" s="70"/>
      <c r="J55" s="69"/>
      <c r="K55" s="69"/>
      <c r="L55" s="6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</row>
    <row r="56" spans="1:46" ht="12.75" customHeight="1">
      <c r="A56" s="185">
        <v>1</v>
      </c>
      <c r="B56" s="186"/>
      <c r="C56" s="186"/>
      <c r="D56" s="186"/>
      <c r="E56" s="186"/>
      <c r="F56" s="187"/>
      <c r="G56" s="86">
        <v>2</v>
      </c>
      <c r="H56" s="87">
        <v>3</v>
      </c>
      <c r="I56" s="88">
        <v>4</v>
      </c>
      <c r="J56" s="89">
        <v>5</v>
      </c>
      <c r="K56" s="90">
        <v>6</v>
      </c>
      <c r="L56" s="88">
        <v>7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</row>
    <row r="57" spans="1:46" ht="12.75" customHeight="1">
      <c r="A57" s="75">
        <v>2</v>
      </c>
      <c r="B57" s="91">
        <v>2</v>
      </c>
      <c r="C57" s="92">
        <v>1</v>
      </c>
      <c r="D57" s="92">
        <v>1</v>
      </c>
      <c r="E57" s="92">
        <v>1</v>
      </c>
      <c r="F57" s="93">
        <v>12</v>
      </c>
      <c r="G57" s="92" t="s">
        <v>58</v>
      </c>
      <c r="H57" s="94">
        <v>25</v>
      </c>
      <c r="I57" s="95"/>
      <c r="J57" s="69"/>
      <c r="K57" s="69"/>
      <c r="L57" s="6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</row>
    <row r="58" spans="1:46" ht="25.5" customHeight="1">
      <c r="A58" s="67">
        <v>2</v>
      </c>
      <c r="B58" s="63">
        <v>2</v>
      </c>
      <c r="C58" s="64">
        <v>1</v>
      </c>
      <c r="D58" s="64">
        <v>1</v>
      </c>
      <c r="E58" s="64">
        <v>1</v>
      </c>
      <c r="F58" s="66">
        <v>14</v>
      </c>
      <c r="G58" s="64" t="s">
        <v>59</v>
      </c>
      <c r="H58" s="52">
        <v>26</v>
      </c>
      <c r="I58" s="70"/>
      <c r="J58" s="69"/>
      <c r="K58" s="69"/>
      <c r="L58" s="6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</row>
    <row r="59" spans="1:46" ht="25.5" customHeight="1">
      <c r="A59" s="67">
        <v>2</v>
      </c>
      <c r="B59" s="63">
        <v>2</v>
      </c>
      <c r="C59" s="64">
        <v>1</v>
      </c>
      <c r="D59" s="64">
        <v>1</v>
      </c>
      <c r="E59" s="64">
        <v>1</v>
      </c>
      <c r="F59" s="66">
        <v>15</v>
      </c>
      <c r="G59" s="64" t="s">
        <v>60</v>
      </c>
      <c r="H59" s="94">
        <v>27</v>
      </c>
      <c r="I59" s="70"/>
      <c r="J59" s="69"/>
      <c r="K59" s="69"/>
      <c r="L59" s="6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</row>
    <row r="60" spans="1:46" ht="12.75" customHeight="1">
      <c r="A60" s="67">
        <v>2</v>
      </c>
      <c r="B60" s="63">
        <v>2</v>
      </c>
      <c r="C60" s="64">
        <v>1</v>
      </c>
      <c r="D60" s="64">
        <v>1</v>
      </c>
      <c r="E60" s="64">
        <v>1</v>
      </c>
      <c r="F60" s="66">
        <v>16</v>
      </c>
      <c r="G60" s="64" t="s">
        <v>61</v>
      </c>
      <c r="H60" s="52">
        <v>28</v>
      </c>
      <c r="I60" s="70"/>
      <c r="J60" s="69"/>
      <c r="K60" s="69"/>
      <c r="L60" s="6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</row>
    <row r="61" spans="1:46" ht="25.5" customHeight="1">
      <c r="A61" s="67">
        <v>2</v>
      </c>
      <c r="B61" s="63">
        <v>2</v>
      </c>
      <c r="C61" s="64">
        <v>1</v>
      </c>
      <c r="D61" s="64">
        <v>1</v>
      </c>
      <c r="E61" s="64">
        <v>1</v>
      </c>
      <c r="F61" s="66">
        <v>17</v>
      </c>
      <c r="G61" s="64" t="s">
        <v>62</v>
      </c>
      <c r="H61" s="94">
        <v>29</v>
      </c>
      <c r="I61" s="70"/>
      <c r="J61" s="69"/>
      <c r="K61" s="69"/>
      <c r="L61" s="6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</row>
    <row r="62" spans="1:46" ht="12.75" customHeight="1">
      <c r="A62" s="67">
        <v>2</v>
      </c>
      <c r="B62" s="63">
        <v>2</v>
      </c>
      <c r="C62" s="64">
        <v>1</v>
      </c>
      <c r="D62" s="64">
        <v>1</v>
      </c>
      <c r="E62" s="64">
        <v>1</v>
      </c>
      <c r="F62" s="66">
        <v>18</v>
      </c>
      <c r="G62" s="64" t="s">
        <v>63</v>
      </c>
      <c r="H62" s="52">
        <v>30</v>
      </c>
      <c r="I62" s="70"/>
      <c r="J62" s="69"/>
      <c r="K62" s="69"/>
      <c r="L62" s="6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</row>
    <row r="63" spans="1:46" ht="12.75" customHeight="1">
      <c r="A63" s="67">
        <v>2</v>
      </c>
      <c r="B63" s="63">
        <v>2</v>
      </c>
      <c r="C63" s="64">
        <v>1</v>
      </c>
      <c r="D63" s="64">
        <v>1</v>
      </c>
      <c r="E63" s="64">
        <v>1</v>
      </c>
      <c r="F63" s="66">
        <v>19</v>
      </c>
      <c r="G63" s="64" t="s">
        <v>64</v>
      </c>
      <c r="H63" s="94">
        <v>31</v>
      </c>
      <c r="I63" s="70"/>
      <c r="J63" s="69"/>
      <c r="K63" s="69"/>
      <c r="L63" s="6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</row>
    <row r="64" spans="1:46" ht="12.75" customHeight="1">
      <c r="A64" s="67">
        <v>2</v>
      </c>
      <c r="B64" s="63">
        <v>2</v>
      </c>
      <c r="C64" s="64">
        <v>1</v>
      </c>
      <c r="D64" s="64">
        <v>1</v>
      </c>
      <c r="E64" s="64">
        <v>1</v>
      </c>
      <c r="F64" s="66">
        <v>20</v>
      </c>
      <c r="G64" s="64" t="s">
        <v>65</v>
      </c>
      <c r="H64" s="52">
        <v>32</v>
      </c>
      <c r="I64" s="70"/>
      <c r="J64" s="69"/>
      <c r="K64" s="69"/>
      <c r="L64" s="6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</row>
    <row r="65" spans="1:46" ht="12.75" customHeight="1">
      <c r="A65" s="67">
        <v>2</v>
      </c>
      <c r="B65" s="63">
        <v>2</v>
      </c>
      <c r="C65" s="64">
        <v>1</v>
      </c>
      <c r="D65" s="64">
        <v>1</v>
      </c>
      <c r="E65" s="64">
        <v>1</v>
      </c>
      <c r="F65" s="66">
        <v>30</v>
      </c>
      <c r="G65" s="64" t="s">
        <v>66</v>
      </c>
      <c r="H65" s="94">
        <v>33</v>
      </c>
      <c r="I65" s="70"/>
      <c r="J65" s="69"/>
      <c r="K65" s="69"/>
      <c r="L65" s="6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</row>
    <row r="66" spans="1:46" ht="12.75" customHeight="1">
      <c r="A66" s="96">
        <v>2</v>
      </c>
      <c r="B66" s="97">
        <v>3</v>
      </c>
      <c r="C66" s="56"/>
      <c r="D66" s="57"/>
      <c r="E66" s="57"/>
      <c r="F66" s="60"/>
      <c r="G66" s="98" t="s">
        <v>67</v>
      </c>
      <c r="H66" s="52">
        <v>34</v>
      </c>
      <c r="I66" s="73">
        <v>0</v>
      </c>
      <c r="J66" s="99">
        <v>0</v>
      </c>
      <c r="K66" s="74">
        <v>0</v>
      </c>
      <c r="L66" s="73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</row>
    <row r="67" spans="1:46" ht="12.75" customHeight="1">
      <c r="A67" s="67">
        <v>2</v>
      </c>
      <c r="B67" s="63">
        <v>3</v>
      </c>
      <c r="C67" s="64">
        <v>1</v>
      </c>
      <c r="D67" s="64"/>
      <c r="E67" s="64"/>
      <c r="F67" s="66"/>
      <c r="G67" s="64" t="s">
        <v>68</v>
      </c>
      <c r="H67" s="94">
        <v>35</v>
      </c>
      <c r="I67" s="53">
        <v>0</v>
      </c>
      <c r="J67" s="100">
        <v>0</v>
      </c>
      <c r="K67" s="54">
        <v>0</v>
      </c>
      <c r="L67" s="53"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</row>
    <row r="68" spans="1:46" ht="12.75" customHeight="1">
      <c r="A68" s="67">
        <v>2</v>
      </c>
      <c r="B68" s="63">
        <v>3</v>
      </c>
      <c r="C68" s="64">
        <v>1</v>
      </c>
      <c r="D68" s="64">
        <v>1</v>
      </c>
      <c r="E68" s="64"/>
      <c r="F68" s="66"/>
      <c r="G68" s="64" t="s">
        <v>69</v>
      </c>
      <c r="H68" s="52">
        <v>36</v>
      </c>
      <c r="I68" s="53">
        <v>0</v>
      </c>
      <c r="J68" s="100">
        <v>0</v>
      </c>
      <c r="K68" s="54">
        <v>0</v>
      </c>
      <c r="L68" s="53">
        <v>0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</row>
    <row r="69" spans="1:46" ht="12.75" customHeight="1">
      <c r="A69" s="67">
        <v>2</v>
      </c>
      <c r="B69" s="63">
        <v>3</v>
      </c>
      <c r="C69" s="64">
        <v>1</v>
      </c>
      <c r="D69" s="64">
        <v>1</v>
      </c>
      <c r="E69" s="64">
        <v>1</v>
      </c>
      <c r="F69" s="66"/>
      <c r="G69" s="64" t="s">
        <v>69</v>
      </c>
      <c r="H69" s="94">
        <v>37</v>
      </c>
      <c r="I69" s="53">
        <v>0</v>
      </c>
      <c r="J69" s="100">
        <v>0</v>
      </c>
      <c r="K69" s="54">
        <v>0</v>
      </c>
      <c r="L69" s="53"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</row>
    <row r="70" spans="1:46" s="101" customFormat="1" ht="12.75" customHeight="1">
      <c r="A70" s="67">
        <v>2</v>
      </c>
      <c r="B70" s="63">
        <v>3</v>
      </c>
      <c r="C70" s="64">
        <v>1</v>
      </c>
      <c r="D70" s="64">
        <v>1</v>
      </c>
      <c r="E70" s="64">
        <v>1</v>
      </c>
      <c r="F70" s="66">
        <v>1</v>
      </c>
      <c r="G70" s="64" t="s">
        <v>70</v>
      </c>
      <c r="H70" s="52">
        <v>38</v>
      </c>
      <c r="I70" s="70"/>
      <c r="J70" s="70"/>
      <c r="K70" s="70"/>
      <c r="L70" s="70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</row>
    <row r="71" spans="1:46" ht="12.75" customHeight="1">
      <c r="A71" s="67">
        <v>2</v>
      </c>
      <c r="B71" s="59">
        <v>3</v>
      </c>
      <c r="C71" s="57">
        <v>1</v>
      </c>
      <c r="D71" s="57">
        <v>1</v>
      </c>
      <c r="E71" s="57">
        <v>1</v>
      </c>
      <c r="F71" s="60">
        <v>2</v>
      </c>
      <c r="G71" s="57" t="s">
        <v>71</v>
      </c>
      <c r="H71" s="94">
        <v>39</v>
      </c>
      <c r="I71" s="68"/>
      <c r="J71" s="68"/>
      <c r="K71" s="68"/>
      <c r="L71" s="68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</row>
    <row r="72" spans="1:46" ht="12.75" customHeight="1">
      <c r="A72" s="63">
        <v>2</v>
      </c>
      <c r="B72" s="64">
        <v>3</v>
      </c>
      <c r="C72" s="64">
        <v>1</v>
      </c>
      <c r="D72" s="64">
        <v>1</v>
      </c>
      <c r="E72" s="64">
        <v>1</v>
      </c>
      <c r="F72" s="66">
        <v>3</v>
      </c>
      <c r="G72" s="64" t="s">
        <v>72</v>
      </c>
      <c r="H72" s="52">
        <v>40</v>
      </c>
      <c r="I72" s="70"/>
      <c r="J72" s="70"/>
      <c r="K72" s="70"/>
      <c r="L72" s="70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</row>
    <row r="73" spans="1:46" ht="25.5" customHeight="1">
      <c r="A73" s="59">
        <v>2</v>
      </c>
      <c r="B73" s="57">
        <v>3</v>
      </c>
      <c r="C73" s="57">
        <v>1</v>
      </c>
      <c r="D73" s="57">
        <v>2</v>
      </c>
      <c r="E73" s="57"/>
      <c r="F73" s="60"/>
      <c r="G73" s="57" t="s">
        <v>73</v>
      </c>
      <c r="H73" s="94">
        <v>41</v>
      </c>
      <c r="I73" s="73">
        <v>0</v>
      </c>
      <c r="J73" s="99">
        <v>0</v>
      </c>
      <c r="K73" s="74">
        <v>0</v>
      </c>
      <c r="L73" s="74"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</row>
    <row r="74" spans="1:46" ht="25.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/>
      <c r="G74" s="91" t="s">
        <v>73</v>
      </c>
      <c r="H74" s="52">
        <v>42</v>
      </c>
      <c r="I74" s="62">
        <v>0</v>
      </c>
      <c r="J74" s="103">
        <v>0</v>
      </c>
      <c r="K74" s="61">
        <v>0</v>
      </c>
      <c r="L74" s="54"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</row>
    <row r="75" spans="1:46" s="101" customFormat="1" ht="12.75" customHeight="1">
      <c r="A75" s="63">
        <v>2</v>
      </c>
      <c r="B75" s="64">
        <v>3</v>
      </c>
      <c r="C75" s="64">
        <v>1</v>
      </c>
      <c r="D75" s="64">
        <v>2</v>
      </c>
      <c r="E75" s="64">
        <v>1</v>
      </c>
      <c r="F75" s="66">
        <v>1</v>
      </c>
      <c r="G75" s="63" t="s">
        <v>70</v>
      </c>
      <c r="H75" s="94">
        <v>43</v>
      </c>
      <c r="I75" s="70"/>
      <c r="J75" s="70"/>
      <c r="K75" s="70"/>
      <c r="L75" s="70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</row>
    <row r="76" spans="1:46" ht="12.75" customHeight="1">
      <c r="A76" s="63">
        <v>2</v>
      </c>
      <c r="B76" s="64">
        <v>3</v>
      </c>
      <c r="C76" s="64">
        <v>1</v>
      </c>
      <c r="D76" s="64">
        <v>2</v>
      </c>
      <c r="E76" s="64">
        <v>1</v>
      </c>
      <c r="F76" s="66">
        <v>2</v>
      </c>
      <c r="G76" s="63" t="s">
        <v>71</v>
      </c>
      <c r="H76" s="52">
        <v>44</v>
      </c>
      <c r="I76" s="70"/>
      <c r="J76" s="70"/>
      <c r="K76" s="70"/>
      <c r="L76" s="70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</row>
    <row r="77" spans="1:46" ht="12.75" customHeight="1">
      <c r="A77" s="63">
        <v>2</v>
      </c>
      <c r="B77" s="64">
        <v>3</v>
      </c>
      <c r="C77" s="64">
        <v>1</v>
      </c>
      <c r="D77" s="64">
        <v>2</v>
      </c>
      <c r="E77" s="64">
        <v>1</v>
      </c>
      <c r="F77" s="66">
        <v>3</v>
      </c>
      <c r="G77" s="63" t="s">
        <v>72</v>
      </c>
      <c r="H77" s="94">
        <v>45</v>
      </c>
      <c r="I77" s="70"/>
      <c r="J77" s="70"/>
      <c r="K77" s="70"/>
      <c r="L77" s="70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</row>
    <row r="78" spans="1:46" ht="12.75" customHeight="1">
      <c r="A78" s="63">
        <v>2</v>
      </c>
      <c r="B78" s="64">
        <v>3</v>
      </c>
      <c r="C78" s="64">
        <v>1</v>
      </c>
      <c r="D78" s="64">
        <v>3</v>
      </c>
      <c r="E78" s="64"/>
      <c r="F78" s="66"/>
      <c r="G78" s="63" t="s">
        <v>74</v>
      </c>
      <c r="H78" s="52">
        <v>46</v>
      </c>
      <c r="I78" s="53">
        <v>0</v>
      </c>
      <c r="J78" s="100">
        <v>0</v>
      </c>
      <c r="K78" s="100">
        <v>0</v>
      </c>
      <c r="L78" s="54">
        <v>0</v>
      </c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</row>
    <row r="79" spans="1:46" ht="12.75" customHeight="1">
      <c r="A79" s="63">
        <v>2</v>
      </c>
      <c r="B79" s="64">
        <v>3</v>
      </c>
      <c r="C79" s="64">
        <v>1</v>
      </c>
      <c r="D79" s="64">
        <v>3</v>
      </c>
      <c r="E79" s="64">
        <v>1</v>
      </c>
      <c r="F79" s="66"/>
      <c r="G79" s="63" t="s">
        <v>74</v>
      </c>
      <c r="H79" s="94">
        <v>47</v>
      </c>
      <c r="I79" s="53">
        <v>0</v>
      </c>
      <c r="J79" s="100">
        <v>0</v>
      </c>
      <c r="K79" s="100">
        <v>0</v>
      </c>
      <c r="L79" s="54">
        <v>0</v>
      </c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</row>
    <row r="80" spans="1:46" ht="12.75" customHeight="1">
      <c r="A80" s="59">
        <v>2</v>
      </c>
      <c r="B80" s="57">
        <v>3</v>
      </c>
      <c r="C80" s="57">
        <v>1</v>
      </c>
      <c r="D80" s="57">
        <v>3</v>
      </c>
      <c r="E80" s="57">
        <v>1</v>
      </c>
      <c r="F80" s="60">
        <v>1</v>
      </c>
      <c r="G80" s="59" t="s">
        <v>75</v>
      </c>
      <c r="H80" s="52">
        <v>48</v>
      </c>
      <c r="I80" s="68"/>
      <c r="J80" s="68"/>
      <c r="K80" s="68"/>
      <c r="L80" s="68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</row>
    <row r="81" spans="1:46" ht="12.75" customHeight="1">
      <c r="A81" s="63">
        <v>2</v>
      </c>
      <c r="B81" s="64">
        <v>3</v>
      </c>
      <c r="C81" s="64">
        <v>1</v>
      </c>
      <c r="D81" s="64">
        <v>3</v>
      </c>
      <c r="E81" s="64">
        <v>1</v>
      </c>
      <c r="F81" s="66">
        <v>2</v>
      </c>
      <c r="G81" s="63" t="s">
        <v>76</v>
      </c>
      <c r="H81" s="94">
        <v>49</v>
      </c>
      <c r="I81" s="70"/>
      <c r="J81" s="70"/>
      <c r="K81" s="70"/>
      <c r="L81" s="70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</row>
    <row r="82" spans="1:46" ht="12.75" customHeight="1">
      <c r="A82" s="59">
        <v>2</v>
      </c>
      <c r="B82" s="57">
        <v>3</v>
      </c>
      <c r="C82" s="57">
        <v>1</v>
      </c>
      <c r="D82" s="57">
        <v>3</v>
      </c>
      <c r="E82" s="57">
        <v>1</v>
      </c>
      <c r="F82" s="60">
        <v>3</v>
      </c>
      <c r="G82" s="59" t="s">
        <v>77</v>
      </c>
      <c r="H82" s="52">
        <v>50</v>
      </c>
      <c r="I82" s="68"/>
      <c r="J82" s="68"/>
      <c r="K82" s="68"/>
      <c r="L82" s="68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</row>
    <row r="83" spans="1:46" ht="12.75" customHeight="1">
      <c r="A83" s="63">
        <v>2</v>
      </c>
      <c r="B83" s="64">
        <v>3</v>
      </c>
      <c r="C83" s="64">
        <v>2</v>
      </c>
      <c r="D83" s="64"/>
      <c r="E83" s="64"/>
      <c r="F83" s="66"/>
      <c r="G83" s="63" t="s">
        <v>78</v>
      </c>
      <c r="H83" s="94">
        <v>51</v>
      </c>
      <c r="I83" s="53">
        <v>0</v>
      </c>
      <c r="J83" s="100">
        <v>0</v>
      </c>
      <c r="K83" s="100">
        <v>0</v>
      </c>
      <c r="L83" s="54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</row>
    <row r="84" spans="1:46" ht="25.5" customHeight="1">
      <c r="A84" s="63">
        <v>2</v>
      </c>
      <c r="B84" s="64">
        <v>3</v>
      </c>
      <c r="C84" s="64">
        <v>2</v>
      </c>
      <c r="D84" s="64">
        <v>1</v>
      </c>
      <c r="E84" s="64"/>
      <c r="F84" s="66"/>
      <c r="G84" s="63" t="s">
        <v>79</v>
      </c>
      <c r="H84" s="52">
        <v>52</v>
      </c>
      <c r="I84" s="53">
        <v>0</v>
      </c>
      <c r="J84" s="100">
        <v>0</v>
      </c>
      <c r="K84" s="100">
        <v>0</v>
      </c>
      <c r="L84" s="54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</row>
    <row r="85" spans="1:46" ht="25.5" customHeight="1">
      <c r="A85" s="63">
        <v>2</v>
      </c>
      <c r="B85" s="64">
        <v>3</v>
      </c>
      <c r="C85" s="64">
        <v>2</v>
      </c>
      <c r="D85" s="64">
        <v>1</v>
      </c>
      <c r="E85" s="64">
        <v>1</v>
      </c>
      <c r="F85" s="66"/>
      <c r="G85" s="63" t="s">
        <v>79</v>
      </c>
      <c r="H85" s="94">
        <v>53</v>
      </c>
      <c r="I85" s="53">
        <v>0</v>
      </c>
      <c r="J85" s="100">
        <v>0</v>
      </c>
      <c r="K85" s="100">
        <v>0</v>
      </c>
      <c r="L85" s="54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</row>
    <row r="86" spans="1:46" ht="25.5" customHeight="1">
      <c r="A86" s="63">
        <v>2</v>
      </c>
      <c r="B86" s="64">
        <v>3</v>
      </c>
      <c r="C86" s="64">
        <v>2</v>
      </c>
      <c r="D86" s="64">
        <v>1</v>
      </c>
      <c r="E86" s="64">
        <v>1</v>
      </c>
      <c r="F86" s="66">
        <v>1</v>
      </c>
      <c r="G86" s="63" t="s">
        <v>79</v>
      </c>
      <c r="H86" s="52">
        <v>54</v>
      </c>
      <c r="I86" s="70"/>
      <c r="J86" s="70"/>
      <c r="K86" s="70"/>
      <c r="L86" s="70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</row>
    <row r="87" spans="1:46" ht="12.75" customHeight="1">
      <c r="A87" s="48">
        <v>2</v>
      </c>
      <c r="B87" s="49">
        <v>4</v>
      </c>
      <c r="C87" s="49"/>
      <c r="D87" s="49"/>
      <c r="E87" s="49"/>
      <c r="F87" s="51"/>
      <c r="G87" s="48" t="s">
        <v>80</v>
      </c>
      <c r="H87" s="94">
        <v>55</v>
      </c>
      <c r="I87" s="53">
        <v>0</v>
      </c>
      <c r="J87" s="100">
        <v>0</v>
      </c>
      <c r="K87" s="100">
        <v>0</v>
      </c>
      <c r="L87" s="54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</row>
    <row r="88" spans="1:46" ht="12.75" customHeight="1">
      <c r="A88" s="63">
        <v>2</v>
      </c>
      <c r="B88" s="64">
        <v>4</v>
      </c>
      <c r="C88" s="64">
        <v>1</v>
      </c>
      <c r="D88" s="64"/>
      <c r="E88" s="64"/>
      <c r="F88" s="66"/>
      <c r="G88" s="63" t="s">
        <v>81</v>
      </c>
      <c r="H88" s="52">
        <v>56</v>
      </c>
      <c r="I88" s="53">
        <v>0</v>
      </c>
      <c r="J88" s="100">
        <v>0</v>
      </c>
      <c r="K88" s="100">
        <v>0</v>
      </c>
      <c r="L88" s="54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</row>
    <row r="89" spans="1:46" ht="12.75" customHeight="1">
      <c r="A89" s="63">
        <v>2</v>
      </c>
      <c r="B89" s="64">
        <v>4</v>
      </c>
      <c r="C89" s="64">
        <v>1</v>
      </c>
      <c r="D89" s="64">
        <v>1</v>
      </c>
      <c r="E89" s="64"/>
      <c r="F89" s="66"/>
      <c r="G89" s="63" t="s">
        <v>81</v>
      </c>
      <c r="H89" s="94">
        <v>57</v>
      </c>
      <c r="I89" s="53">
        <v>0</v>
      </c>
      <c r="J89" s="100">
        <v>0</v>
      </c>
      <c r="K89" s="100">
        <v>0</v>
      </c>
      <c r="L89" s="54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</row>
    <row r="90" spans="1:46" ht="12.75" customHeight="1">
      <c r="A90" s="63">
        <v>2</v>
      </c>
      <c r="B90" s="64">
        <v>4</v>
      </c>
      <c r="C90" s="64">
        <v>1</v>
      </c>
      <c r="D90" s="64">
        <v>1</v>
      </c>
      <c r="E90" s="64">
        <v>1</v>
      </c>
      <c r="F90" s="66"/>
      <c r="G90" s="63" t="s">
        <v>81</v>
      </c>
      <c r="H90" s="52">
        <v>58</v>
      </c>
      <c r="I90" s="53">
        <v>0</v>
      </c>
      <c r="J90" s="100">
        <v>0</v>
      </c>
      <c r="K90" s="100">
        <v>0</v>
      </c>
      <c r="L90" s="54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</row>
    <row r="91" spans="1:46" ht="12.75" customHeight="1">
      <c r="A91" s="63">
        <v>2</v>
      </c>
      <c r="B91" s="64">
        <v>4</v>
      </c>
      <c r="C91" s="64">
        <v>1</v>
      </c>
      <c r="D91" s="64">
        <v>1</v>
      </c>
      <c r="E91" s="64">
        <v>1</v>
      </c>
      <c r="F91" s="66">
        <v>1</v>
      </c>
      <c r="G91" s="63" t="s">
        <v>82</v>
      </c>
      <c r="H91" s="42">
        <v>59</v>
      </c>
      <c r="I91" s="70"/>
      <c r="J91" s="70"/>
      <c r="K91" s="70"/>
      <c r="L91" s="70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</row>
    <row r="92" spans="1:46" ht="12.75" customHeight="1">
      <c r="A92" s="178">
        <v>1</v>
      </c>
      <c r="B92" s="179"/>
      <c r="C92" s="179"/>
      <c r="D92" s="179"/>
      <c r="E92" s="179"/>
      <c r="F92" s="180"/>
      <c r="G92" s="86">
        <v>2</v>
      </c>
      <c r="H92" s="87">
        <v>3</v>
      </c>
      <c r="I92" s="88">
        <v>4</v>
      </c>
      <c r="J92" s="89">
        <v>5</v>
      </c>
      <c r="K92" s="90">
        <v>6</v>
      </c>
      <c r="L92" s="88">
        <v>7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</row>
    <row r="93" spans="1:46" ht="12.75" customHeight="1">
      <c r="A93" s="63">
        <v>2</v>
      </c>
      <c r="B93" s="63">
        <v>4</v>
      </c>
      <c r="C93" s="63">
        <v>1</v>
      </c>
      <c r="D93" s="64">
        <v>1</v>
      </c>
      <c r="E93" s="64">
        <v>1</v>
      </c>
      <c r="F93" s="104">
        <v>2</v>
      </c>
      <c r="G93" s="65" t="s">
        <v>83</v>
      </c>
      <c r="H93" s="42">
        <v>60</v>
      </c>
      <c r="I93" s="70"/>
      <c r="J93" s="70"/>
      <c r="K93" s="70"/>
      <c r="L93" s="70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</row>
    <row r="94" spans="1:46" ht="12.75" customHeight="1">
      <c r="A94" s="63">
        <v>2</v>
      </c>
      <c r="B94" s="64">
        <v>4</v>
      </c>
      <c r="C94" s="63">
        <v>1</v>
      </c>
      <c r="D94" s="64">
        <v>1</v>
      </c>
      <c r="E94" s="64">
        <v>1</v>
      </c>
      <c r="F94" s="104">
        <v>3</v>
      </c>
      <c r="G94" s="65" t="s">
        <v>84</v>
      </c>
      <c r="H94" s="42">
        <v>61</v>
      </c>
      <c r="I94" s="70"/>
      <c r="J94" s="70"/>
      <c r="K94" s="70"/>
      <c r="L94" s="70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</row>
    <row r="95" spans="1:46" ht="12.75" customHeight="1">
      <c r="A95" s="48">
        <v>2</v>
      </c>
      <c r="B95" s="49">
        <v>5</v>
      </c>
      <c r="C95" s="48"/>
      <c r="D95" s="49"/>
      <c r="E95" s="49"/>
      <c r="F95" s="105"/>
      <c r="G95" s="50" t="s">
        <v>85</v>
      </c>
      <c r="H95" s="42">
        <v>62</v>
      </c>
      <c r="I95" s="53">
        <v>0</v>
      </c>
      <c r="J95" s="100">
        <v>0</v>
      </c>
      <c r="K95" s="100">
        <v>0</v>
      </c>
      <c r="L95" s="54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</row>
    <row r="96" spans="1:46" ht="12.75" customHeight="1">
      <c r="A96" s="59">
        <v>2</v>
      </c>
      <c r="B96" s="57">
        <v>5</v>
      </c>
      <c r="C96" s="59">
        <v>1</v>
      </c>
      <c r="D96" s="57"/>
      <c r="E96" s="57"/>
      <c r="F96" s="106"/>
      <c r="G96" s="58" t="s">
        <v>86</v>
      </c>
      <c r="H96" s="42">
        <v>63</v>
      </c>
      <c r="I96" s="73">
        <v>0</v>
      </c>
      <c r="J96" s="99">
        <v>0</v>
      </c>
      <c r="K96" s="99">
        <v>0</v>
      </c>
      <c r="L96" s="74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</row>
    <row r="97" spans="1:46" ht="12.75" customHeight="1">
      <c r="A97" s="63">
        <v>2</v>
      </c>
      <c r="B97" s="64">
        <v>5</v>
      </c>
      <c r="C97" s="63">
        <v>1</v>
      </c>
      <c r="D97" s="64">
        <v>1</v>
      </c>
      <c r="E97" s="64"/>
      <c r="F97" s="104"/>
      <c r="G97" s="65" t="s">
        <v>86</v>
      </c>
      <c r="H97" s="42">
        <v>64</v>
      </c>
      <c r="I97" s="53">
        <v>0</v>
      </c>
      <c r="J97" s="100">
        <v>0</v>
      </c>
      <c r="K97" s="100">
        <v>0</v>
      </c>
      <c r="L97" s="54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</row>
    <row r="98" spans="1:46" ht="12.75" customHeight="1">
      <c r="A98" s="63">
        <v>2</v>
      </c>
      <c r="B98" s="64">
        <v>5</v>
      </c>
      <c r="C98" s="63">
        <v>1</v>
      </c>
      <c r="D98" s="64">
        <v>1</v>
      </c>
      <c r="E98" s="64">
        <v>1</v>
      </c>
      <c r="F98" s="104"/>
      <c r="G98" s="65" t="s">
        <v>86</v>
      </c>
      <c r="H98" s="42">
        <v>65</v>
      </c>
      <c r="I98" s="53">
        <v>0</v>
      </c>
      <c r="J98" s="100">
        <v>0</v>
      </c>
      <c r="K98" s="100">
        <v>0</v>
      </c>
      <c r="L98" s="54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</row>
    <row r="99" spans="1:46" ht="12.75" customHeight="1">
      <c r="A99" s="63">
        <v>2</v>
      </c>
      <c r="B99" s="64">
        <v>5</v>
      </c>
      <c r="C99" s="63">
        <v>1</v>
      </c>
      <c r="D99" s="64">
        <v>1</v>
      </c>
      <c r="E99" s="64">
        <v>1</v>
      </c>
      <c r="F99" s="104">
        <v>1</v>
      </c>
      <c r="G99" s="65" t="s">
        <v>87</v>
      </c>
      <c r="H99" s="42">
        <v>66</v>
      </c>
      <c r="I99" s="70"/>
      <c r="J99" s="70"/>
      <c r="K99" s="70"/>
      <c r="L99" s="70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</row>
    <row r="100" spans="1:46" ht="12.75" customHeight="1">
      <c r="A100" s="76">
        <v>2</v>
      </c>
      <c r="B100" s="92">
        <v>5</v>
      </c>
      <c r="C100" s="91">
        <v>1</v>
      </c>
      <c r="D100" s="92">
        <v>1</v>
      </c>
      <c r="E100" s="92">
        <v>1</v>
      </c>
      <c r="F100" s="107">
        <v>2</v>
      </c>
      <c r="G100" s="108" t="s">
        <v>88</v>
      </c>
      <c r="H100" s="42">
        <v>67</v>
      </c>
      <c r="I100" s="95"/>
      <c r="J100" s="95"/>
      <c r="K100" s="95"/>
      <c r="L100" s="9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</row>
    <row r="101" spans="1:46" ht="12.75" customHeight="1">
      <c r="A101" s="63">
        <v>2</v>
      </c>
      <c r="B101" s="64">
        <v>5</v>
      </c>
      <c r="C101" s="63">
        <v>2</v>
      </c>
      <c r="D101" s="64"/>
      <c r="E101" s="64"/>
      <c r="F101" s="104"/>
      <c r="G101" s="65" t="s">
        <v>89</v>
      </c>
      <c r="H101" s="42">
        <v>68</v>
      </c>
      <c r="I101" s="53">
        <v>0</v>
      </c>
      <c r="J101" s="100">
        <v>0</v>
      </c>
      <c r="K101" s="54">
        <v>0</v>
      </c>
      <c r="L101" s="53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</row>
    <row r="102" spans="1:46" ht="12.75" customHeight="1">
      <c r="A102" s="67">
        <v>2</v>
      </c>
      <c r="B102" s="63">
        <v>5</v>
      </c>
      <c r="C102" s="64">
        <v>2</v>
      </c>
      <c r="D102" s="65">
        <v>1</v>
      </c>
      <c r="E102" s="63"/>
      <c r="F102" s="104"/>
      <c r="G102" s="64" t="s">
        <v>89</v>
      </c>
      <c r="H102" s="42">
        <v>69</v>
      </c>
      <c r="I102" s="53">
        <v>0</v>
      </c>
      <c r="J102" s="100">
        <v>0</v>
      </c>
      <c r="K102" s="54">
        <v>0</v>
      </c>
      <c r="L102" s="53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</row>
    <row r="103" spans="1:46" ht="12.75" customHeight="1">
      <c r="A103" s="67">
        <v>2</v>
      </c>
      <c r="B103" s="63">
        <v>5</v>
      </c>
      <c r="C103" s="64">
        <v>2</v>
      </c>
      <c r="D103" s="65">
        <v>1</v>
      </c>
      <c r="E103" s="63">
        <v>1</v>
      </c>
      <c r="F103" s="104"/>
      <c r="G103" s="64" t="s">
        <v>89</v>
      </c>
      <c r="H103" s="42">
        <v>70</v>
      </c>
      <c r="I103" s="53">
        <v>0</v>
      </c>
      <c r="J103" s="100">
        <v>0</v>
      </c>
      <c r="K103" s="54">
        <v>0</v>
      </c>
      <c r="L103" s="53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</row>
    <row r="104" spans="1:46" ht="12.75" customHeight="1">
      <c r="A104" s="67">
        <v>2</v>
      </c>
      <c r="B104" s="63">
        <v>5</v>
      </c>
      <c r="C104" s="64">
        <v>2</v>
      </c>
      <c r="D104" s="65">
        <v>1</v>
      </c>
      <c r="E104" s="63">
        <v>1</v>
      </c>
      <c r="F104" s="104">
        <v>1</v>
      </c>
      <c r="G104" s="64" t="s">
        <v>87</v>
      </c>
      <c r="H104" s="42">
        <v>71</v>
      </c>
      <c r="I104" s="70"/>
      <c r="J104" s="70"/>
      <c r="K104" s="70"/>
      <c r="L104" s="7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</row>
    <row r="105" spans="1:46" ht="12.75" customHeight="1">
      <c r="A105" s="67">
        <v>2</v>
      </c>
      <c r="B105" s="63">
        <v>5</v>
      </c>
      <c r="C105" s="64">
        <v>2</v>
      </c>
      <c r="D105" s="65">
        <v>1</v>
      </c>
      <c r="E105" s="63">
        <v>1</v>
      </c>
      <c r="F105" s="104">
        <v>2</v>
      </c>
      <c r="G105" s="64" t="s">
        <v>88</v>
      </c>
      <c r="H105" s="42">
        <v>72</v>
      </c>
      <c r="I105" s="70"/>
      <c r="J105" s="70"/>
      <c r="K105" s="70"/>
      <c r="L105" s="7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</row>
    <row r="106" spans="1:46" ht="12.75" customHeight="1">
      <c r="A106" s="67">
        <v>2</v>
      </c>
      <c r="B106" s="63">
        <v>5</v>
      </c>
      <c r="C106" s="64">
        <v>3</v>
      </c>
      <c r="D106" s="65"/>
      <c r="E106" s="63"/>
      <c r="F106" s="104"/>
      <c r="G106" s="64" t="s">
        <v>90</v>
      </c>
      <c r="H106" s="42">
        <v>73</v>
      </c>
      <c r="I106" s="53">
        <v>0</v>
      </c>
      <c r="J106" s="100">
        <v>0</v>
      </c>
      <c r="K106" s="54">
        <v>0</v>
      </c>
      <c r="L106" s="53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</row>
    <row r="107" spans="1:46" ht="12.75" customHeight="1">
      <c r="A107" s="67">
        <v>2</v>
      </c>
      <c r="B107" s="63">
        <v>5</v>
      </c>
      <c r="C107" s="64">
        <v>3</v>
      </c>
      <c r="D107" s="65">
        <v>1</v>
      </c>
      <c r="E107" s="63"/>
      <c r="F107" s="104"/>
      <c r="G107" s="64" t="s">
        <v>90</v>
      </c>
      <c r="H107" s="42">
        <v>74</v>
      </c>
      <c r="I107" s="53">
        <v>0</v>
      </c>
      <c r="J107" s="100">
        <v>0</v>
      </c>
      <c r="K107" s="54">
        <v>0</v>
      </c>
      <c r="L107" s="53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</row>
    <row r="108" spans="1:46" ht="12.75" customHeight="1">
      <c r="A108" s="75">
        <v>2</v>
      </c>
      <c r="B108" s="76">
        <v>5</v>
      </c>
      <c r="C108" s="77">
        <v>3</v>
      </c>
      <c r="D108" s="78">
        <v>1</v>
      </c>
      <c r="E108" s="76">
        <v>1</v>
      </c>
      <c r="F108" s="109"/>
      <c r="G108" s="77" t="s">
        <v>90</v>
      </c>
      <c r="H108" s="42">
        <v>75</v>
      </c>
      <c r="I108" s="62">
        <v>0</v>
      </c>
      <c r="J108" s="103">
        <v>0</v>
      </c>
      <c r="K108" s="61">
        <v>0</v>
      </c>
      <c r="L108" s="62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</row>
    <row r="109" spans="1:46" ht="12.75" customHeight="1">
      <c r="A109" s="67">
        <v>2</v>
      </c>
      <c r="B109" s="63">
        <v>5</v>
      </c>
      <c r="C109" s="64">
        <v>3</v>
      </c>
      <c r="D109" s="65">
        <v>1</v>
      </c>
      <c r="E109" s="63">
        <v>1</v>
      </c>
      <c r="F109" s="104">
        <v>1</v>
      </c>
      <c r="G109" s="64" t="s">
        <v>87</v>
      </c>
      <c r="H109" s="42">
        <v>76</v>
      </c>
      <c r="I109" s="70"/>
      <c r="J109" s="70"/>
      <c r="K109" s="70"/>
      <c r="L109" s="70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</row>
    <row r="110" spans="1:46" ht="12.75" customHeight="1">
      <c r="A110" s="75">
        <v>2</v>
      </c>
      <c r="B110" s="76">
        <v>5</v>
      </c>
      <c r="C110" s="77">
        <v>3</v>
      </c>
      <c r="D110" s="78">
        <v>1</v>
      </c>
      <c r="E110" s="76">
        <v>1</v>
      </c>
      <c r="F110" s="109">
        <v>2</v>
      </c>
      <c r="G110" s="77" t="s">
        <v>88</v>
      </c>
      <c r="H110" s="42">
        <v>77</v>
      </c>
      <c r="I110" s="110"/>
      <c r="J110" s="110"/>
      <c r="K110" s="110"/>
      <c r="L110" s="11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</row>
    <row r="111" spans="1:46" ht="12.75" customHeight="1">
      <c r="A111" s="111">
        <v>2</v>
      </c>
      <c r="B111" s="48">
        <v>6</v>
      </c>
      <c r="C111" s="49"/>
      <c r="D111" s="50"/>
      <c r="E111" s="48"/>
      <c r="F111" s="105"/>
      <c r="G111" s="112" t="s">
        <v>91</v>
      </c>
      <c r="H111" s="42">
        <v>78</v>
      </c>
      <c r="I111" s="53">
        <v>0</v>
      </c>
      <c r="J111" s="100">
        <v>0</v>
      </c>
      <c r="K111" s="54">
        <v>0</v>
      </c>
      <c r="L111" s="53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</row>
    <row r="112" spans="1:46" ht="12.75" customHeight="1">
      <c r="A112" s="75">
        <v>2</v>
      </c>
      <c r="B112" s="76">
        <v>6</v>
      </c>
      <c r="C112" s="77">
        <v>1</v>
      </c>
      <c r="D112" s="78"/>
      <c r="E112" s="76"/>
      <c r="F112" s="109"/>
      <c r="G112" s="77" t="s">
        <v>92</v>
      </c>
      <c r="H112" s="42">
        <v>79</v>
      </c>
      <c r="I112" s="62">
        <v>0</v>
      </c>
      <c r="J112" s="103">
        <v>0</v>
      </c>
      <c r="K112" s="61">
        <v>0</v>
      </c>
      <c r="L112" s="62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</row>
    <row r="113" spans="1:46" ht="12.75" customHeight="1">
      <c r="A113" s="67">
        <v>2</v>
      </c>
      <c r="B113" s="63">
        <v>6</v>
      </c>
      <c r="C113" s="64">
        <v>1</v>
      </c>
      <c r="D113" s="65">
        <v>1</v>
      </c>
      <c r="E113" s="63"/>
      <c r="F113" s="104"/>
      <c r="G113" s="64" t="s">
        <v>92</v>
      </c>
      <c r="H113" s="42">
        <v>80</v>
      </c>
      <c r="I113" s="53">
        <v>0</v>
      </c>
      <c r="J113" s="100">
        <v>0</v>
      </c>
      <c r="K113" s="54">
        <v>0</v>
      </c>
      <c r="L113" s="53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</row>
    <row r="114" spans="1:46" ht="12.75" customHeight="1">
      <c r="A114" s="67">
        <v>2</v>
      </c>
      <c r="B114" s="63">
        <v>6</v>
      </c>
      <c r="C114" s="64">
        <v>1</v>
      </c>
      <c r="D114" s="65">
        <v>1</v>
      </c>
      <c r="E114" s="63">
        <v>1</v>
      </c>
      <c r="F114" s="104"/>
      <c r="G114" s="64" t="s">
        <v>92</v>
      </c>
      <c r="H114" s="42">
        <v>81</v>
      </c>
      <c r="I114" s="53">
        <v>0</v>
      </c>
      <c r="J114" s="100">
        <v>0</v>
      </c>
      <c r="K114" s="54">
        <v>0</v>
      </c>
      <c r="L114" s="53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</row>
    <row r="115" spans="1:46" ht="12.75" customHeight="1">
      <c r="A115" s="67">
        <v>2</v>
      </c>
      <c r="B115" s="63">
        <v>6</v>
      </c>
      <c r="C115" s="64">
        <v>1</v>
      </c>
      <c r="D115" s="65">
        <v>1</v>
      </c>
      <c r="E115" s="63">
        <v>1</v>
      </c>
      <c r="F115" s="104">
        <v>1</v>
      </c>
      <c r="G115" s="64" t="s">
        <v>93</v>
      </c>
      <c r="H115" s="42">
        <v>82</v>
      </c>
      <c r="I115" s="70"/>
      <c r="J115" s="70"/>
      <c r="K115" s="70"/>
      <c r="L115" s="7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</row>
    <row r="116" spans="1:46" ht="12.75" customHeight="1">
      <c r="A116" s="85">
        <v>2</v>
      </c>
      <c r="B116" s="59">
        <v>6</v>
      </c>
      <c r="C116" s="57">
        <v>1</v>
      </c>
      <c r="D116" s="58">
        <v>1</v>
      </c>
      <c r="E116" s="59">
        <v>1</v>
      </c>
      <c r="F116" s="106">
        <v>2</v>
      </c>
      <c r="G116" s="57" t="s">
        <v>94</v>
      </c>
      <c r="H116" s="42">
        <v>83</v>
      </c>
      <c r="I116" s="68"/>
      <c r="J116" s="68"/>
      <c r="K116" s="68"/>
      <c r="L116" s="68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</row>
    <row r="117" spans="1:46" ht="12.75" customHeight="1">
      <c r="A117" s="67">
        <v>2</v>
      </c>
      <c r="B117" s="63">
        <v>6</v>
      </c>
      <c r="C117" s="64">
        <v>2</v>
      </c>
      <c r="D117" s="65"/>
      <c r="E117" s="63"/>
      <c r="F117" s="104"/>
      <c r="G117" s="64" t="s">
        <v>95</v>
      </c>
      <c r="H117" s="42">
        <v>84</v>
      </c>
      <c r="I117" s="53">
        <v>0</v>
      </c>
      <c r="J117" s="100">
        <v>0</v>
      </c>
      <c r="K117" s="54">
        <v>0</v>
      </c>
      <c r="L117" s="53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</row>
    <row r="118" spans="1:46" ht="12.75" customHeight="1">
      <c r="A118" s="67">
        <v>2</v>
      </c>
      <c r="B118" s="63">
        <v>6</v>
      </c>
      <c r="C118" s="64">
        <v>2</v>
      </c>
      <c r="D118" s="65">
        <v>1</v>
      </c>
      <c r="E118" s="63"/>
      <c r="F118" s="104"/>
      <c r="G118" s="64" t="s">
        <v>95</v>
      </c>
      <c r="H118" s="42">
        <v>85</v>
      </c>
      <c r="I118" s="53">
        <v>0</v>
      </c>
      <c r="J118" s="100">
        <v>0</v>
      </c>
      <c r="K118" s="54">
        <v>0</v>
      </c>
      <c r="L118" s="53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</row>
    <row r="119" spans="1:46" ht="12.75" customHeight="1">
      <c r="A119" s="67">
        <v>2</v>
      </c>
      <c r="B119" s="63">
        <v>6</v>
      </c>
      <c r="C119" s="64">
        <v>2</v>
      </c>
      <c r="D119" s="65">
        <v>1</v>
      </c>
      <c r="E119" s="63">
        <v>1</v>
      </c>
      <c r="F119" s="104"/>
      <c r="G119" s="64" t="s">
        <v>95</v>
      </c>
      <c r="H119" s="42">
        <v>86</v>
      </c>
      <c r="I119" s="113">
        <v>0</v>
      </c>
      <c r="J119" s="114">
        <v>0</v>
      </c>
      <c r="K119" s="115">
        <v>0</v>
      </c>
      <c r="L119" s="113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</row>
    <row r="120" spans="1:46" ht="12.75" customHeight="1">
      <c r="A120" s="67">
        <v>2</v>
      </c>
      <c r="B120" s="63">
        <v>6</v>
      </c>
      <c r="C120" s="64">
        <v>2</v>
      </c>
      <c r="D120" s="65">
        <v>1</v>
      </c>
      <c r="E120" s="63">
        <v>1</v>
      </c>
      <c r="F120" s="104">
        <v>1</v>
      </c>
      <c r="G120" s="64" t="s">
        <v>95</v>
      </c>
      <c r="H120" s="42">
        <v>87</v>
      </c>
      <c r="I120" s="70"/>
      <c r="J120" s="70"/>
      <c r="K120" s="70"/>
      <c r="L120" s="7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</row>
    <row r="121" spans="1:46" ht="25.5" customHeight="1">
      <c r="A121" s="85">
        <v>2</v>
      </c>
      <c r="B121" s="59">
        <v>6</v>
      </c>
      <c r="C121" s="57">
        <v>3</v>
      </c>
      <c r="D121" s="58"/>
      <c r="E121" s="59"/>
      <c r="F121" s="106"/>
      <c r="G121" s="57" t="s">
        <v>96</v>
      </c>
      <c r="H121" s="42">
        <v>88</v>
      </c>
      <c r="I121" s="73">
        <v>0</v>
      </c>
      <c r="J121" s="99">
        <v>0</v>
      </c>
      <c r="K121" s="74">
        <v>0</v>
      </c>
      <c r="L121" s="73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</row>
    <row r="122" spans="1:46" ht="25.5" customHeight="1">
      <c r="A122" s="67">
        <v>2</v>
      </c>
      <c r="B122" s="63">
        <v>6</v>
      </c>
      <c r="C122" s="64">
        <v>3</v>
      </c>
      <c r="D122" s="65">
        <v>1</v>
      </c>
      <c r="E122" s="63"/>
      <c r="F122" s="104"/>
      <c r="G122" s="64" t="s">
        <v>96</v>
      </c>
      <c r="H122" s="42">
        <v>89</v>
      </c>
      <c r="I122" s="53">
        <v>0</v>
      </c>
      <c r="J122" s="100">
        <v>0</v>
      </c>
      <c r="K122" s="54">
        <v>0</v>
      </c>
      <c r="L122" s="53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</row>
    <row r="123" spans="1:46" ht="25.5" customHeight="1">
      <c r="A123" s="67">
        <v>2</v>
      </c>
      <c r="B123" s="63">
        <v>6</v>
      </c>
      <c r="C123" s="64">
        <v>3</v>
      </c>
      <c r="D123" s="65">
        <v>1</v>
      </c>
      <c r="E123" s="63">
        <v>1</v>
      </c>
      <c r="F123" s="104"/>
      <c r="G123" s="64" t="s">
        <v>96</v>
      </c>
      <c r="H123" s="42">
        <v>90</v>
      </c>
      <c r="I123" s="53">
        <v>0</v>
      </c>
      <c r="J123" s="100">
        <v>0</v>
      </c>
      <c r="K123" s="54">
        <v>0</v>
      </c>
      <c r="L123" s="53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</row>
    <row r="124" spans="1:46" ht="25.5" customHeight="1">
      <c r="A124" s="67">
        <v>2</v>
      </c>
      <c r="B124" s="63">
        <v>6</v>
      </c>
      <c r="C124" s="64">
        <v>3</v>
      </c>
      <c r="D124" s="65">
        <v>1</v>
      </c>
      <c r="E124" s="63">
        <v>1</v>
      </c>
      <c r="F124" s="104">
        <v>1</v>
      </c>
      <c r="G124" s="64" t="s">
        <v>96</v>
      </c>
      <c r="H124" s="42">
        <v>91</v>
      </c>
      <c r="I124" s="70"/>
      <c r="J124" s="70"/>
      <c r="K124" s="70"/>
      <c r="L124" s="7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</row>
    <row r="125" spans="1:46" ht="25.5" customHeight="1">
      <c r="A125" s="85">
        <v>2</v>
      </c>
      <c r="B125" s="59">
        <v>6</v>
      </c>
      <c r="C125" s="57">
        <v>4</v>
      </c>
      <c r="D125" s="58"/>
      <c r="E125" s="59"/>
      <c r="F125" s="106"/>
      <c r="G125" s="57" t="s">
        <v>97</v>
      </c>
      <c r="H125" s="42">
        <v>92</v>
      </c>
      <c r="I125" s="73">
        <v>0</v>
      </c>
      <c r="J125" s="99">
        <v>0</v>
      </c>
      <c r="K125" s="74">
        <v>0</v>
      </c>
      <c r="L125" s="73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</row>
    <row r="126" spans="1:46" ht="25.5" customHeight="1">
      <c r="A126" s="67">
        <v>2</v>
      </c>
      <c r="B126" s="63">
        <v>6</v>
      </c>
      <c r="C126" s="64">
        <v>4</v>
      </c>
      <c r="D126" s="65">
        <v>1</v>
      </c>
      <c r="E126" s="63"/>
      <c r="F126" s="104"/>
      <c r="G126" s="64" t="s">
        <v>97</v>
      </c>
      <c r="H126" s="42">
        <v>93</v>
      </c>
      <c r="I126" s="53">
        <v>0</v>
      </c>
      <c r="J126" s="100">
        <v>0</v>
      </c>
      <c r="K126" s="54">
        <v>0</v>
      </c>
      <c r="L126" s="53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</row>
    <row r="127" spans="1:46" ht="25.5" customHeight="1">
      <c r="A127" s="67">
        <v>2</v>
      </c>
      <c r="B127" s="63">
        <v>6</v>
      </c>
      <c r="C127" s="64">
        <v>4</v>
      </c>
      <c r="D127" s="65">
        <v>1</v>
      </c>
      <c r="E127" s="63">
        <v>1</v>
      </c>
      <c r="F127" s="104"/>
      <c r="G127" s="64" t="s">
        <v>97</v>
      </c>
      <c r="H127" s="42">
        <v>94</v>
      </c>
      <c r="I127" s="53">
        <v>0</v>
      </c>
      <c r="J127" s="100">
        <v>0</v>
      </c>
      <c r="K127" s="54">
        <v>0</v>
      </c>
      <c r="L127" s="53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</row>
    <row r="128" spans="1:46" ht="25.5" customHeight="1">
      <c r="A128" s="67">
        <v>2</v>
      </c>
      <c r="B128" s="63">
        <v>6</v>
      </c>
      <c r="C128" s="64">
        <v>4</v>
      </c>
      <c r="D128" s="65">
        <v>1</v>
      </c>
      <c r="E128" s="63">
        <v>1</v>
      </c>
      <c r="F128" s="104">
        <v>1</v>
      </c>
      <c r="G128" s="64" t="s">
        <v>97</v>
      </c>
      <c r="H128" s="42">
        <v>95</v>
      </c>
      <c r="I128" s="70"/>
      <c r="J128" s="70"/>
      <c r="K128" s="70"/>
      <c r="L128" s="7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</row>
    <row r="129" spans="1:46" ht="25.5" customHeight="1">
      <c r="A129" s="75">
        <v>2</v>
      </c>
      <c r="B129" s="91">
        <v>6</v>
      </c>
      <c r="C129" s="92">
        <v>5</v>
      </c>
      <c r="D129" s="108"/>
      <c r="E129" s="91"/>
      <c r="F129" s="107"/>
      <c r="G129" s="108" t="s">
        <v>98</v>
      </c>
      <c r="H129" s="42">
        <v>96</v>
      </c>
      <c r="I129" s="81">
        <v>0</v>
      </c>
      <c r="J129" s="82">
        <v>0</v>
      </c>
      <c r="K129" s="83">
        <v>0</v>
      </c>
      <c r="L129" s="81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</row>
    <row r="130" spans="1:46" ht="25.5" customHeight="1">
      <c r="A130" s="67">
        <v>2</v>
      </c>
      <c r="B130" s="63">
        <v>6</v>
      </c>
      <c r="C130" s="64">
        <v>5</v>
      </c>
      <c r="D130" s="65">
        <v>1</v>
      </c>
      <c r="E130" s="63"/>
      <c r="F130" s="104"/>
      <c r="G130" s="65" t="s">
        <v>98</v>
      </c>
      <c r="H130" s="42">
        <v>97</v>
      </c>
      <c r="I130" s="53">
        <v>0</v>
      </c>
      <c r="J130" s="100">
        <v>0</v>
      </c>
      <c r="K130" s="54">
        <v>0</v>
      </c>
      <c r="L130" s="53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</row>
    <row r="131" spans="1:46" ht="25.5" customHeight="1">
      <c r="A131" s="67">
        <v>2</v>
      </c>
      <c r="B131" s="63">
        <v>6</v>
      </c>
      <c r="C131" s="64">
        <v>5</v>
      </c>
      <c r="D131" s="65">
        <v>1</v>
      </c>
      <c r="E131" s="63">
        <v>1</v>
      </c>
      <c r="F131" s="104"/>
      <c r="G131" s="65" t="s">
        <v>98</v>
      </c>
      <c r="H131" s="42">
        <v>98</v>
      </c>
      <c r="I131" s="53">
        <v>0</v>
      </c>
      <c r="J131" s="100">
        <v>0</v>
      </c>
      <c r="K131" s="54">
        <v>0</v>
      </c>
      <c r="L131" s="53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</row>
    <row r="132" spans="1:46" ht="25.5" customHeight="1">
      <c r="A132" s="63">
        <v>2</v>
      </c>
      <c r="B132" s="64">
        <v>6</v>
      </c>
      <c r="C132" s="63">
        <v>5</v>
      </c>
      <c r="D132" s="63">
        <v>1</v>
      </c>
      <c r="E132" s="65">
        <v>1</v>
      </c>
      <c r="F132" s="104">
        <v>1</v>
      </c>
      <c r="G132" s="65" t="s">
        <v>98</v>
      </c>
      <c r="H132" s="42">
        <v>99</v>
      </c>
      <c r="I132" s="70"/>
      <c r="J132" s="70"/>
      <c r="K132" s="70"/>
      <c r="L132" s="7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</row>
    <row r="133" spans="1:46" ht="12.75" customHeight="1">
      <c r="A133" s="185">
        <v>1</v>
      </c>
      <c r="B133" s="186"/>
      <c r="C133" s="186"/>
      <c r="D133" s="186"/>
      <c r="E133" s="186"/>
      <c r="F133" s="187"/>
      <c r="G133" s="116">
        <v>2</v>
      </c>
      <c r="H133" s="116">
        <v>3</v>
      </c>
      <c r="I133" s="88">
        <v>4</v>
      </c>
      <c r="J133" s="89">
        <v>5</v>
      </c>
      <c r="K133" s="90">
        <v>6</v>
      </c>
      <c r="L133" s="88">
        <v>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</row>
    <row r="134" spans="1:46" ht="12.75" customHeight="1">
      <c r="A134" s="111">
        <v>2</v>
      </c>
      <c r="B134" s="48">
        <v>7</v>
      </c>
      <c r="C134" s="48"/>
      <c r="D134" s="49"/>
      <c r="E134" s="49"/>
      <c r="F134" s="51"/>
      <c r="G134" s="50" t="s">
        <v>99</v>
      </c>
      <c r="H134" s="117">
        <v>100</v>
      </c>
      <c r="I134" s="54">
        <v>0</v>
      </c>
      <c r="J134" s="100">
        <v>0</v>
      </c>
      <c r="K134" s="54">
        <v>0</v>
      </c>
      <c r="L134" s="53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</row>
    <row r="135" spans="1:46" ht="12.75" customHeight="1">
      <c r="A135" s="67">
        <v>2</v>
      </c>
      <c r="B135" s="63">
        <v>7</v>
      </c>
      <c r="C135" s="63">
        <v>1</v>
      </c>
      <c r="D135" s="64"/>
      <c r="E135" s="64"/>
      <c r="F135" s="66"/>
      <c r="G135" s="65" t="s">
        <v>100</v>
      </c>
      <c r="H135" s="117">
        <v>101</v>
      </c>
      <c r="I135" s="54">
        <v>0</v>
      </c>
      <c r="J135" s="100">
        <v>0</v>
      </c>
      <c r="K135" s="54">
        <v>0</v>
      </c>
      <c r="L135" s="53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</row>
    <row r="136" spans="1:46" ht="12.75" customHeight="1">
      <c r="A136" s="67">
        <v>2</v>
      </c>
      <c r="B136" s="63">
        <v>7</v>
      </c>
      <c r="C136" s="63">
        <v>1</v>
      </c>
      <c r="D136" s="64">
        <v>1</v>
      </c>
      <c r="E136" s="64"/>
      <c r="F136" s="66"/>
      <c r="G136" s="65" t="s">
        <v>100</v>
      </c>
      <c r="H136" s="117">
        <v>102</v>
      </c>
      <c r="I136" s="54">
        <v>0</v>
      </c>
      <c r="J136" s="100">
        <v>0</v>
      </c>
      <c r="K136" s="54">
        <v>0</v>
      </c>
      <c r="L136" s="53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</row>
    <row r="137" spans="1:46" ht="12.75" customHeight="1">
      <c r="A137" s="67">
        <v>2</v>
      </c>
      <c r="B137" s="63">
        <v>7</v>
      </c>
      <c r="C137" s="63">
        <v>1</v>
      </c>
      <c r="D137" s="64">
        <v>1</v>
      </c>
      <c r="E137" s="64">
        <v>1</v>
      </c>
      <c r="F137" s="66"/>
      <c r="G137" s="65" t="s">
        <v>100</v>
      </c>
      <c r="H137" s="117">
        <v>103</v>
      </c>
      <c r="I137" s="54">
        <v>0</v>
      </c>
      <c r="J137" s="100">
        <v>0</v>
      </c>
      <c r="K137" s="54">
        <v>0</v>
      </c>
      <c r="L137" s="53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</row>
    <row r="138" spans="1:46" ht="12.75" customHeight="1">
      <c r="A138" s="85">
        <v>2</v>
      </c>
      <c r="B138" s="59">
        <v>7</v>
      </c>
      <c r="C138" s="85">
        <v>1</v>
      </c>
      <c r="D138" s="63">
        <v>1</v>
      </c>
      <c r="E138" s="57">
        <v>1</v>
      </c>
      <c r="F138" s="60">
        <v>1</v>
      </c>
      <c r="G138" s="58" t="s">
        <v>101</v>
      </c>
      <c r="H138" s="117">
        <v>104</v>
      </c>
      <c r="I138" s="118"/>
      <c r="J138" s="118"/>
      <c r="K138" s="118"/>
      <c r="L138" s="118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</row>
    <row r="139" spans="1:46" ht="12.75" customHeight="1">
      <c r="A139" s="63">
        <v>2</v>
      </c>
      <c r="B139" s="63">
        <v>7</v>
      </c>
      <c r="C139" s="67">
        <v>1</v>
      </c>
      <c r="D139" s="63">
        <v>1</v>
      </c>
      <c r="E139" s="64">
        <v>1</v>
      </c>
      <c r="F139" s="66">
        <v>2</v>
      </c>
      <c r="G139" s="65" t="s">
        <v>102</v>
      </c>
      <c r="H139" s="117">
        <v>105</v>
      </c>
      <c r="I139" s="69"/>
      <c r="J139" s="69"/>
      <c r="K139" s="69"/>
      <c r="L139" s="6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</row>
    <row r="140" spans="1:46" ht="25.5" customHeight="1">
      <c r="A140" s="75">
        <v>2</v>
      </c>
      <c r="B140" s="76">
        <v>7</v>
      </c>
      <c r="C140" s="75">
        <v>2</v>
      </c>
      <c r="D140" s="76"/>
      <c r="E140" s="77"/>
      <c r="F140" s="79"/>
      <c r="G140" s="78" t="s">
        <v>103</v>
      </c>
      <c r="H140" s="117">
        <v>106</v>
      </c>
      <c r="I140" s="61">
        <v>0</v>
      </c>
      <c r="J140" s="103">
        <v>0</v>
      </c>
      <c r="K140" s="61">
        <v>0</v>
      </c>
      <c r="L140" s="62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</row>
    <row r="141" spans="1:46" ht="25.5" customHeight="1">
      <c r="A141" s="67">
        <v>2</v>
      </c>
      <c r="B141" s="63">
        <v>7</v>
      </c>
      <c r="C141" s="67">
        <v>2</v>
      </c>
      <c r="D141" s="63">
        <v>1</v>
      </c>
      <c r="E141" s="64"/>
      <c r="F141" s="66"/>
      <c r="G141" s="65" t="s">
        <v>103</v>
      </c>
      <c r="H141" s="117">
        <v>107</v>
      </c>
      <c r="I141" s="54">
        <v>0</v>
      </c>
      <c r="J141" s="100">
        <v>0</v>
      </c>
      <c r="K141" s="54">
        <v>0</v>
      </c>
      <c r="L141" s="53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</row>
    <row r="142" spans="1:46" ht="25.5" customHeight="1">
      <c r="A142" s="67">
        <v>2</v>
      </c>
      <c r="B142" s="63">
        <v>7</v>
      </c>
      <c r="C142" s="67">
        <v>2</v>
      </c>
      <c r="D142" s="63">
        <v>1</v>
      </c>
      <c r="E142" s="64">
        <v>1</v>
      </c>
      <c r="F142" s="66"/>
      <c r="G142" s="65" t="s">
        <v>103</v>
      </c>
      <c r="H142" s="117">
        <v>108</v>
      </c>
      <c r="I142" s="54">
        <v>0</v>
      </c>
      <c r="J142" s="100">
        <v>0</v>
      </c>
      <c r="K142" s="54">
        <v>0</v>
      </c>
      <c r="L142" s="53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</row>
    <row r="143" spans="1:46" ht="12.75" customHeight="1">
      <c r="A143" s="67">
        <v>2</v>
      </c>
      <c r="B143" s="63">
        <v>7</v>
      </c>
      <c r="C143" s="67">
        <v>2</v>
      </c>
      <c r="D143" s="63">
        <v>1</v>
      </c>
      <c r="E143" s="64">
        <v>1</v>
      </c>
      <c r="F143" s="66">
        <v>1</v>
      </c>
      <c r="G143" s="65" t="s">
        <v>104</v>
      </c>
      <c r="H143" s="117">
        <v>109</v>
      </c>
      <c r="I143" s="69"/>
      <c r="J143" s="69"/>
      <c r="K143" s="69"/>
      <c r="L143" s="6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</row>
    <row r="144" spans="1:46" ht="12.75" customHeight="1">
      <c r="A144" s="67">
        <v>2</v>
      </c>
      <c r="B144" s="63">
        <v>7</v>
      </c>
      <c r="C144" s="67">
        <v>2</v>
      </c>
      <c r="D144" s="63">
        <v>1</v>
      </c>
      <c r="E144" s="64">
        <v>1</v>
      </c>
      <c r="F144" s="66">
        <v>2</v>
      </c>
      <c r="G144" s="65" t="s">
        <v>105</v>
      </c>
      <c r="H144" s="117">
        <v>110</v>
      </c>
      <c r="I144" s="69"/>
      <c r="J144" s="69"/>
      <c r="K144" s="69"/>
      <c r="L144" s="6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</row>
    <row r="145" spans="1:46" ht="12.75" customHeight="1">
      <c r="A145" s="67">
        <v>2</v>
      </c>
      <c r="B145" s="63">
        <v>7</v>
      </c>
      <c r="C145" s="67">
        <v>3</v>
      </c>
      <c r="D145" s="63"/>
      <c r="E145" s="64"/>
      <c r="F145" s="66"/>
      <c r="G145" s="65" t="s">
        <v>106</v>
      </c>
      <c r="H145" s="117">
        <v>111</v>
      </c>
      <c r="I145" s="54">
        <v>0</v>
      </c>
      <c r="J145" s="100">
        <v>0</v>
      </c>
      <c r="K145" s="54">
        <v>0</v>
      </c>
      <c r="L145" s="53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</row>
    <row r="146" spans="1:46" ht="12.75" customHeight="1">
      <c r="A146" s="75">
        <v>2</v>
      </c>
      <c r="B146" s="91">
        <v>7</v>
      </c>
      <c r="C146" s="119">
        <v>3</v>
      </c>
      <c r="D146" s="91">
        <v>1</v>
      </c>
      <c r="E146" s="92"/>
      <c r="F146" s="93"/>
      <c r="G146" s="108" t="s">
        <v>106</v>
      </c>
      <c r="H146" s="117">
        <v>112</v>
      </c>
      <c r="I146" s="83">
        <v>0</v>
      </c>
      <c r="J146" s="82">
        <v>0</v>
      </c>
      <c r="K146" s="83">
        <v>0</v>
      </c>
      <c r="L146" s="81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</row>
    <row r="147" spans="1:46" ht="12.75" customHeight="1">
      <c r="A147" s="67">
        <v>2</v>
      </c>
      <c r="B147" s="63">
        <v>7</v>
      </c>
      <c r="C147" s="67">
        <v>3</v>
      </c>
      <c r="D147" s="63">
        <v>1</v>
      </c>
      <c r="E147" s="64">
        <v>1</v>
      </c>
      <c r="F147" s="66"/>
      <c r="G147" s="65" t="s">
        <v>106</v>
      </c>
      <c r="H147" s="117">
        <v>113</v>
      </c>
      <c r="I147" s="54">
        <v>0</v>
      </c>
      <c r="J147" s="100">
        <v>0</v>
      </c>
      <c r="K147" s="54">
        <v>0</v>
      </c>
      <c r="L147" s="53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</row>
    <row r="148" spans="1:46" ht="12.75" customHeight="1">
      <c r="A148" s="85">
        <v>2</v>
      </c>
      <c r="B148" s="59">
        <v>7</v>
      </c>
      <c r="C148" s="85">
        <v>3</v>
      </c>
      <c r="D148" s="59">
        <v>1</v>
      </c>
      <c r="E148" s="57">
        <v>1</v>
      </c>
      <c r="F148" s="60">
        <v>1</v>
      </c>
      <c r="G148" s="58" t="s">
        <v>107</v>
      </c>
      <c r="H148" s="117">
        <v>114</v>
      </c>
      <c r="I148" s="118"/>
      <c r="J148" s="118"/>
      <c r="K148" s="118"/>
      <c r="L148" s="118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</row>
    <row r="149" spans="1:46" ht="12.75" customHeight="1">
      <c r="A149" s="67">
        <v>2</v>
      </c>
      <c r="B149" s="63">
        <v>7</v>
      </c>
      <c r="C149" s="67">
        <v>3</v>
      </c>
      <c r="D149" s="63">
        <v>1</v>
      </c>
      <c r="E149" s="64">
        <v>1</v>
      </c>
      <c r="F149" s="66">
        <v>2</v>
      </c>
      <c r="G149" s="65" t="s">
        <v>108</v>
      </c>
      <c r="H149" s="117">
        <v>115</v>
      </c>
      <c r="I149" s="69"/>
      <c r="J149" s="69"/>
      <c r="K149" s="69"/>
      <c r="L149" s="6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</row>
    <row r="150" spans="1:46" ht="12.75" customHeight="1">
      <c r="A150" s="111">
        <v>2</v>
      </c>
      <c r="B150" s="111">
        <v>8</v>
      </c>
      <c r="C150" s="48"/>
      <c r="D150" s="72"/>
      <c r="E150" s="56"/>
      <c r="F150" s="120"/>
      <c r="G150" s="121" t="s">
        <v>109</v>
      </c>
      <c r="H150" s="117">
        <v>116</v>
      </c>
      <c r="I150" s="74">
        <v>0</v>
      </c>
      <c r="J150" s="99">
        <v>0</v>
      </c>
      <c r="K150" s="74">
        <v>0</v>
      </c>
      <c r="L150" s="73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</row>
    <row r="151" spans="1:46" ht="12.75" customHeight="1">
      <c r="A151" s="75">
        <v>2</v>
      </c>
      <c r="B151" s="75">
        <v>8</v>
      </c>
      <c r="C151" s="75">
        <v>1</v>
      </c>
      <c r="D151" s="76"/>
      <c r="E151" s="77"/>
      <c r="F151" s="79"/>
      <c r="G151" s="58" t="s">
        <v>109</v>
      </c>
      <c r="H151" s="117">
        <v>117</v>
      </c>
      <c r="I151" s="74">
        <v>0</v>
      </c>
      <c r="J151" s="99">
        <v>0</v>
      </c>
      <c r="K151" s="74">
        <v>0</v>
      </c>
      <c r="L151" s="73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</row>
    <row r="152" spans="1:46" ht="12.75" customHeight="1">
      <c r="A152" s="67">
        <v>2</v>
      </c>
      <c r="B152" s="63">
        <v>8</v>
      </c>
      <c r="C152" s="65">
        <v>1</v>
      </c>
      <c r="D152" s="63">
        <v>1</v>
      </c>
      <c r="E152" s="64"/>
      <c r="F152" s="66"/>
      <c r="G152" s="65" t="s">
        <v>87</v>
      </c>
      <c r="H152" s="117">
        <v>118</v>
      </c>
      <c r="I152" s="54">
        <v>0</v>
      </c>
      <c r="J152" s="100">
        <v>0</v>
      </c>
      <c r="K152" s="54">
        <v>0</v>
      </c>
      <c r="L152" s="53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</row>
    <row r="153" spans="1:46" ht="12.75" customHeight="1">
      <c r="A153" s="67">
        <v>2</v>
      </c>
      <c r="B153" s="63">
        <v>8</v>
      </c>
      <c r="C153" s="58">
        <v>1</v>
      </c>
      <c r="D153" s="59">
        <v>1</v>
      </c>
      <c r="E153" s="57">
        <v>1</v>
      </c>
      <c r="F153" s="60"/>
      <c r="G153" s="58" t="s">
        <v>87</v>
      </c>
      <c r="H153" s="117">
        <v>119</v>
      </c>
      <c r="I153" s="74">
        <v>0</v>
      </c>
      <c r="J153" s="99">
        <v>0</v>
      </c>
      <c r="K153" s="74">
        <v>0</v>
      </c>
      <c r="L153" s="73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</row>
    <row r="154" spans="1:46" ht="12.75" customHeight="1">
      <c r="A154" s="63">
        <v>2</v>
      </c>
      <c r="B154" s="59">
        <v>8</v>
      </c>
      <c r="C154" s="65">
        <v>1</v>
      </c>
      <c r="D154" s="63">
        <v>1</v>
      </c>
      <c r="E154" s="64">
        <v>1</v>
      </c>
      <c r="F154" s="66">
        <v>1</v>
      </c>
      <c r="G154" s="65" t="s">
        <v>110</v>
      </c>
      <c r="H154" s="117">
        <v>120</v>
      </c>
      <c r="I154" s="69"/>
      <c r="J154" s="69"/>
      <c r="K154" s="69"/>
      <c r="L154" s="6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</row>
    <row r="155" spans="1:46" ht="12.75" customHeight="1">
      <c r="A155" s="75">
        <v>2</v>
      </c>
      <c r="B155" s="91">
        <v>8</v>
      </c>
      <c r="C155" s="108">
        <v>1</v>
      </c>
      <c r="D155" s="91">
        <v>1</v>
      </c>
      <c r="E155" s="92">
        <v>1</v>
      </c>
      <c r="F155" s="93">
        <v>2</v>
      </c>
      <c r="G155" s="108" t="s">
        <v>111</v>
      </c>
      <c r="H155" s="117">
        <v>121</v>
      </c>
      <c r="I155" s="122"/>
      <c r="J155" s="122"/>
      <c r="K155" s="122"/>
      <c r="L155" s="12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</row>
    <row r="156" spans="1:46" ht="12.75" customHeight="1">
      <c r="A156" s="67">
        <v>2</v>
      </c>
      <c r="B156" s="63">
        <v>8</v>
      </c>
      <c r="C156" s="65">
        <v>1</v>
      </c>
      <c r="D156" s="63">
        <v>2</v>
      </c>
      <c r="E156" s="64"/>
      <c r="F156" s="66"/>
      <c r="G156" s="65" t="s">
        <v>88</v>
      </c>
      <c r="H156" s="117">
        <v>122</v>
      </c>
      <c r="I156" s="54">
        <v>0</v>
      </c>
      <c r="J156" s="100">
        <v>0</v>
      </c>
      <c r="K156" s="54">
        <v>0</v>
      </c>
      <c r="L156" s="53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</row>
    <row r="157" spans="1:46" ht="12.75" customHeight="1">
      <c r="A157" s="67">
        <v>2</v>
      </c>
      <c r="B157" s="63">
        <v>8</v>
      </c>
      <c r="C157" s="65">
        <v>1</v>
      </c>
      <c r="D157" s="63">
        <v>2</v>
      </c>
      <c r="E157" s="64">
        <v>1</v>
      </c>
      <c r="F157" s="66"/>
      <c r="G157" s="65" t="s">
        <v>112</v>
      </c>
      <c r="H157" s="117">
        <v>123</v>
      </c>
      <c r="I157" s="54">
        <v>0</v>
      </c>
      <c r="J157" s="100">
        <v>0</v>
      </c>
      <c r="K157" s="54">
        <v>0</v>
      </c>
      <c r="L157" s="53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</row>
    <row r="158" spans="1:46" ht="12.75" customHeight="1">
      <c r="A158" s="75">
        <v>2</v>
      </c>
      <c r="B158" s="76">
        <v>8</v>
      </c>
      <c r="C158" s="78">
        <v>1</v>
      </c>
      <c r="D158" s="76">
        <v>2</v>
      </c>
      <c r="E158" s="77">
        <v>1</v>
      </c>
      <c r="F158" s="79">
        <v>1</v>
      </c>
      <c r="G158" s="78" t="s">
        <v>112</v>
      </c>
      <c r="H158" s="117">
        <v>124</v>
      </c>
      <c r="I158" s="123"/>
      <c r="J158" s="123"/>
      <c r="K158" s="123"/>
      <c r="L158" s="12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</row>
    <row r="159" spans="1:46" ht="38.25" customHeight="1">
      <c r="A159" s="111">
        <v>2</v>
      </c>
      <c r="B159" s="48">
        <v>9</v>
      </c>
      <c r="C159" s="50"/>
      <c r="D159" s="48"/>
      <c r="E159" s="49"/>
      <c r="F159" s="51"/>
      <c r="G159" s="50" t="s">
        <v>113</v>
      </c>
      <c r="H159" s="117">
        <v>125</v>
      </c>
      <c r="I159" s="54">
        <v>0</v>
      </c>
      <c r="J159" s="100">
        <v>0</v>
      </c>
      <c r="K159" s="54">
        <v>0</v>
      </c>
      <c r="L159" s="53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</row>
    <row r="160" spans="1:46" s="124" customFormat="1" ht="38.25" customHeight="1">
      <c r="A160" s="67">
        <v>2</v>
      </c>
      <c r="B160" s="63">
        <v>9</v>
      </c>
      <c r="C160" s="65">
        <v>1</v>
      </c>
      <c r="D160" s="63"/>
      <c r="E160" s="64"/>
      <c r="F160" s="66"/>
      <c r="G160" s="65" t="s">
        <v>114</v>
      </c>
      <c r="H160" s="117">
        <v>126</v>
      </c>
      <c r="I160" s="54">
        <v>0</v>
      </c>
      <c r="J160" s="100">
        <v>0</v>
      </c>
      <c r="K160" s="54">
        <v>0</v>
      </c>
      <c r="L160" s="53">
        <v>0</v>
      </c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</row>
    <row r="161" spans="1:46" ht="12.75" customHeight="1">
      <c r="A161" s="85">
        <v>2</v>
      </c>
      <c r="B161" s="59">
        <v>9</v>
      </c>
      <c r="C161" s="58">
        <v>1</v>
      </c>
      <c r="D161" s="59">
        <v>1</v>
      </c>
      <c r="E161" s="57"/>
      <c r="F161" s="60"/>
      <c r="G161" s="58" t="s">
        <v>80</v>
      </c>
      <c r="H161" s="117">
        <v>127</v>
      </c>
      <c r="I161" s="74">
        <v>0</v>
      </c>
      <c r="J161" s="99">
        <v>0</v>
      </c>
      <c r="K161" s="74">
        <v>0</v>
      </c>
      <c r="L161" s="73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</row>
    <row r="162" spans="1:46" ht="12.75" customHeight="1">
      <c r="A162" s="67">
        <v>2</v>
      </c>
      <c r="B162" s="63">
        <v>9</v>
      </c>
      <c r="C162" s="67">
        <v>1</v>
      </c>
      <c r="D162" s="63">
        <v>1</v>
      </c>
      <c r="E162" s="64">
        <v>1</v>
      </c>
      <c r="F162" s="66"/>
      <c r="G162" s="65" t="s">
        <v>80</v>
      </c>
      <c r="H162" s="117">
        <v>128</v>
      </c>
      <c r="I162" s="54">
        <v>0</v>
      </c>
      <c r="J162" s="100">
        <v>0</v>
      </c>
      <c r="K162" s="54">
        <v>0</v>
      </c>
      <c r="L162" s="53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</row>
    <row r="163" spans="1:46" ht="12.75" customHeight="1">
      <c r="A163" s="85">
        <v>2</v>
      </c>
      <c r="B163" s="59">
        <v>9</v>
      </c>
      <c r="C163" s="59">
        <v>1</v>
      </c>
      <c r="D163" s="59">
        <v>1</v>
      </c>
      <c r="E163" s="57">
        <v>1</v>
      </c>
      <c r="F163" s="60">
        <v>1</v>
      </c>
      <c r="G163" s="58" t="s">
        <v>80</v>
      </c>
      <c r="H163" s="117">
        <v>129</v>
      </c>
      <c r="I163" s="118"/>
      <c r="J163" s="118"/>
      <c r="K163" s="118"/>
      <c r="L163" s="118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</row>
    <row r="164" spans="1:46" ht="38.25" customHeight="1">
      <c r="A164" s="67">
        <v>2</v>
      </c>
      <c r="B164" s="63">
        <v>9</v>
      </c>
      <c r="C164" s="63">
        <v>2</v>
      </c>
      <c r="D164" s="63"/>
      <c r="E164" s="64"/>
      <c r="F164" s="66"/>
      <c r="G164" s="65" t="s">
        <v>113</v>
      </c>
      <c r="H164" s="117">
        <v>130</v>
      </c>
      <c r="I164" s="54">
        <v>0</v>
      </c>
      <c r="J164" s="100">
        <v>0</v>
      </c>
      <c r="K164" s="54">
        <v>0</v>
      </c>
      <c r="L164" s="53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</row>
    <row r="165" spans="1:46" ht="12.75" customHeight="1">
      <c r="A165" s="67">
        <v>2</v>
      </c>
      <c r="B165" s="63">
        <v>9</v>
      </c>
      <c r="C165" s="63">
        <v>2</v>
      </c>
      <c r="D165" s="59">
        <v>1</v>
      </c>
      <c r="E165" s="57"/>
      <c r="F165" s="60"/>
      <c r="G165" s="58" t="s">
        <v>87</v>
      </c>
      <c r="H165" s="117">
        <v>131</v>
      </c>
      <c r="I165" s="74">
        <v>0</v>
      </c>
      <c r="J165" s="99">
        <v>0</v>
      </c>
      <c r="K165" s="74">
        <v>0</v>
      </c>
      <c r="L165" s="73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</row>
    <row r="166" spans="1:46" ht="12.75" customHeight="1">
      <c r="A166" s="85">
        <v>2</v>
      </c>
      <c r="B166" s="59">
        <v>9</v>
      </c>
      <c r="C166" s="59">
        <v>2</v>
      </c>
      <c r="D166" s="63">
        <v>1</v>
      </c>
      <c r="E166" s="64">
        <v>1</v>
      </c>
      <c r="F166" s="66"/>
      <c r="G166" s="65" t="s">
        <v>87</v>
      </c>
      <c r="H166" s="117">
        <v>132</v>
      </c>
      <c r="I166" s="54">
        <v>0</v>
      </c>
      <c r="J166" s="100">
        <v>0</v>
      </c>
      <c r="K166" s="54">
        <v>0</v>
      </c>
      <c r="L166" s="53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</row>
    <row r="167" spans="1:46" ht="12.75" customHeight="1">
      <c r="A167" s="75">
        <v>2</v>
      </c>
      <c r="B167" s="91">
        <v>9</v>
      </c>
      <c r="C167" s="91">
        <v>2</v>
      </c>
      <c r="D167" s="91">
        <v>1</v>
      </c>
      <c r="E167" s="92">
        <v>1</v>
      </c>
      <c r="F167" s="93">
        <v>1</v>
      </c>
      <c r="G167" s="108" t="s">
        <v>115</v>
      </c>
      <c r="H167" s="117">
        <v>133</v>
      </c>
      <c r="I167" s="122"/>
      <c r="J167" s="68"/>
      <c r="K167" s="68"/>
      <c r="L167" s="68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</row>
    <row r="168" spans="1:46" ht="25.5" customHeight="1">
      <c r="A168" s="67">
        <v>2</v>
      </c>
      <c r="B168" s="63">
        <v>9</v>
      </c>
      <c r="C168" s="63">
        <v>2</v>
      </c>
      <c r="D168" s="63">
        <v>1</v>
      </c>
      <c r="E168" s="64">
        <v>1</v>
      </c>
      <c r="F168" s="66">
        <v>2</v>
      </c>
      <c r="G168" s="65" t="s">
        <v>116</v>
      </c>
      <c r="H168" s="117">
        <v>134</v>
      </c>
      <c r="I168" s="69"/>
      <c r="J168" s="110"/>
      <c r="K168" s="110"/>
      <c r="L168" s="11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</row>
    <row r="169" spans="1:46" ht="12.75" customHeight="1">
      <c r="A169" s="67">
        <v>2</v>
      </c>
      <c r="B169" s="63">
        <v>9</v>
      </c>
      <c r="C169" s="63">
        <v>2</v>
      </c>
      <c r="D169" s="63">
        <v>1</v>
      </c>
      <c r="E169" s="64">
        <v>1</v>
      </c>
      <c r="F169" s="66">
        <v>3</v>
      </c>
      <c r="G169" s="65" t="s">
        <v>117</v>
      </c>
      <c r="H169" s="117">
        <v>135</v>
      </c>
      <c r="I169" s="69"/>
      <c r="J169" s="69"/>
      <c r="K169" s="69"/>
      <c r="L169" s="69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</row>
    <row r="170" spans="1:46" ht="12.75" customHeight="1">
      <c r="A170" s="119">
        <v>2</v>
      </c>
      <c r="B170" s="91">
        <v>9</v>
      </c>
      <c r="C170" s="91">
        <v>2</v>
      </c>
      <c r="D170" s="91">
        <v>2</v>
      </c>
      <c r="E170" s="92"/>
      <c r="F170" s="93"/>
      <c r="G170" s="65" t="s">
        <v>88</v>
      </c>
      <c r="H170" s="117">
        <v>136</v>
      </c>
      <c r="I170" s="54">
        <v>0</v>
      </c>
      <c r="J170" s="100">
        <v>0</v>
      </c>
      <c r="K170" s="54">
        <v>0</v>
      </c>
      <c r="L170" s="53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</row>
    <row r="171" spans="1:46" ht="12.75" customHeight="1">
      <c r="A171" s="67">
        <v>2</v>
      </c>
      <c r="B171" s="63">
        <v>9</v>
      </c>
      <c r="C171" s="63">
        <v>2</v>
      </c>
      <c r="D171" s="63">
        <v>2</v>
      </c>
      <c r="E171" s="64">
        <v>1</v>
      </c>
      <c r="F171" s="66"/>
      <c r="G171" s="58" t="s">
        <v>118</v>
      </c>
      <c r="H171" s="117">
        <v>137</v>
      </c>
      <c r="I171" s="74">
        <v>0</v>
      </c>
      <c r="J171" s="99">
        <v>0</v>
      </c>
      <c r="K171" s="74">
        <v>0</v>
      </c>
      <c r="L171" s="73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</row>
    <row r="172" spans="1:46" ht="12.75" customHeight="1">
      <c r="A172" s="67">
        <v>2</v>
      </c>
      <c r="B172" s="63">
        <v>9</v>
      </c>
      <c r="C172" s="63">
        <v>2</v>
      </c>
      <c r="D172" s="63">
        <v>2</v>
      </c>
      <c r="E172" s="63">
        <v>1</v>
      </c>
      <c r="F172" s="66">
        <v>1</v>
      </c>
      <c r="G172" s="125" t="s">
        <v>119</v>
      </c>
      <c r="H172" s="117">
        <v>138</v>
      </c>
      <c r="I172" s="69"/>
      <c r="J172" s="68"/>
      <c r="K172" s="68"/>
      <c r="L172" s="68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</row>
    <row r="173" spans="1:46" ht="12.75" customHeight="1">
      <c r="A173" s="185">
        <v>1</v>
      </c>
      <c r="B173" s="186"/>
      <c r="C173" s="186"/>
      <c r="D173" s="186"/>
      <c r="E173" s="186"/>
      <c r="F173" s="187"/>
      <c r="G173" s="116">
        <v>2</v>
      </c>
      <c r="H173" s="116">
        <v>3</v>
      </c>
      <c r="I173" s="88">
        <v>4</v>
      </c>
      <c r="J173" s="89">
        <v>5</v>
      </c>
      <c r="K173" s="90">
        <v>6</v>
      </c>
      <c r="L173" s="88">
        <v>7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</row>
    <row r="174" spans="1:46" ht="25.5" customHeight="1">
      <c r="A174" s="76">
        <v>2</v>
      </c>
      <c r="B174" s="78">
        <v>9</v>
      </c>
      <c r="C174" s="76">
        <v>2</v>
      </c>
      <c r="D174" s="77">
        <v>2</v>
      </c>
      <c r="E174" s="77">
        <v>1</v>
      </c>
      <c r="F174" s="79">
        <v>2</v>
      </c>
      <c r="G174" s="78" t="s">
        <v>120</v>
      </c>
      <c r="H174" s="126">
        <v>139</v>
      </c>
      <c r="I174" s="68"/>
      <c r="J174" s="70"/>
      <c r="K174" s="70"/>
      <c r="L174" s="7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</row>
    <row r="175" spans="1:46" ht="12.75" customHeight="1">
      <c r="A175" s="63">
        <v>2</v>
      </c>
      <c r="B175" s="108">
        <v>9</v>
      </c>
      <c r="C175" s="91">
        <v>2</v>
      </c>
      <c r="D175" s="92">
        <v>2</v>
      </c>
      <c r="E175" s="92">
        <v>1</v>
      </c>
      <c r="F175" s="93">
        <v>3</v>
      </c>
      <c r="G175" s="92" t="s">
        <v>121</v>
      </c>
      <c r="H175" s="42">
        <v>140</v>
      </c>
      <c r="I175" s="110"/>
      <c r="J175" s="110"/>
      <c r="K175" s="110"/>
      <c r="L175" s="1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</row>
    <row r="176" spans="1:46" ht="51" customHeight="1">
      <c r="A176" s="48">
        <v>3</v>
      </c>
      <c r="B176" s="50"/>
      <c r="C176" s="48"/>
      <c r="D176" s="49"/>
      <c r="E176" s="49"/>
      <c r="F176" s="51"/>
      <c r="G176" s="127" t="s">
        <v>122</v>
      </c>
      <c r="H176" s="126">
        <v>141</v>
      </c>
      <c r="I176" s="53">
        <v>0</v>
      </c>
      <c r="J176" s="100">
        <v>0</v>
      </c>
      <c r="K176" s="54">
        <v>0</v>
      </c>
      <c r="L176" s="53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</row>
    <row r="177" spans="1:46" ht="25.5" customHeight="1">
      <c r="A177" s="111">
        <v>3</v>
      </c>
      <c r="B177" s="48">
        <v>1</v>
      </c>
      <c r="C177" s="72"/>
      <c r="D177" s="56"/>
      <c r="E177" s="56"/>
      <c r="F177" s="120"/>
      <c r="G177" s="128" t="s">
        <v>123</v>
      </c>
      <c r="H177" s="42">
        <v>142</v>
      </c>
      <c r="I177" s="53">
        <v>0</v>
      </c>
      <c r="J177" s="73">
        <v>0</v>
      </c>
      <c r="K177" s="73">
        <v>0</v>
      </c>
      <c r="L177" s="73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</row>
    <row r="178" spans="1:46" ht="25.5" customHeight="1">
      <c r="A178" s="59">
        <v>3</v>
      </c>
      <c r="B178" s="58">
        <v>1</v>
      </c>
      <c r="C178" s="59">
        <v>1</v>
      </c>
      <c r="D178" s="57"/>
      <c r="E178" s="57"/>
      <c r="F178" s="129"/>
      <c r="G178" s="67" t="s">
        <v>124</v>
      </c>
      <c r="H178" s="126">
        <v>143</v>
      </c>
      <c r="I178" s="73">
        <v>0</v>
      </c>
      <c r="J178" s="100">
        <v>0</v>
      </c>
      <c r="K178" s="54">
        <v>0</v>
      </c>
      <c r="L178" s="53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</row>
    <row r="179" spans="1:46" ht="12.75" customHeight="1">
      <c r="A179" s="63">
        <v>3</v>
      </c>
      <c r="B179" s="65">
        <v>1</v>
      </c>
      <c r="C179" s="63">
        <v>1</v>
      </c>
      <c r="D179" s="64">
        <v>1</v>
      </c>
      <c r="E179" s="64"/>
      <c r="F179" s="130"/>
      <c r="G179" s="63" t="s">
        <v>125</v>
      </c>
      <c r="H179" s="42">
        <v>144</v>
      </c>
      <c r="I179" s="53">
        <v>0</v>
      </c>
      <c r="J179" s="99">
        <v>0</v>
      </c>
      <c r="K179" s="74">
        <v>0</v>
      </c>
      <c r="L179" s="73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</row>
    <row r="180" spans="1:46" ht="12.75" customHeight="1">
      <c r="A180" s="63">
        <v>3</v>
      </c>
      <c r="B180" s="65">
        <v>1</v>
      </c>
      <c r="C180" s="63">
        <v>1</v>
      </c>
      <c r="D180" s="64">
        <v>1</v>
      </c>
      <c r="E180" s="64">
        <v>1</v>
      </c>
      <c r="F180" s="104"/>
      <c r="G180" s="65" t="s">
        <v>125</v>
      </c>
      <c r="H180" s="126">
        <v>145</v>
      </c>
      <c r="I180" s="73">
        <v>0</v>
      </c>
      <c r="J180" s="53">
        <v>0</v>
      </c>
      <c r="K180" s="53">
        <v>0</v>
      </c>
      <c r="L180" s="53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</row>
    <row r="181" spans="1:46" ht="12.75" customHeight="1">
      <c r="A181" s="63">
        <v>3</v>
      </c>
      <c r="B181" s="65">
        <v>1</v>
      </c>
      <c r="C181" s="63">
        <v>1</v>
      </c>
      <c r="D181" s="64">
        <v>1</v>
      </c>
      <c r="E181" s="64">
        <v>1</v>
      </c>
      <c r="F181" s="104">
        <v>1</v>
      </c>
      <c r="G181" s="65" t="s">
        <v>125</v>
      </c>
      <c r="H181" s="42">
        <v>146</v>
      </c>
      <c r="I181" s="70"/>
      <c r="J181" s="70"/>
      <c r="K181" s="70"/>
      <c r="L181" s="7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</row>
    <row r="182" spans="1:46" ht="12.75" customHeight="1">
      <c r="A182" s="59">
        <v>3</v>
      </c>
      <c r="B182" s="57">
        <v>1</v>
      </c>
      <c r="C182" s="57">
        <v>1</v>
      </c>
      <c r="D182" s="57">
        <v>2</v>
      </c>
      <c r="E182" s="57"/>
      <c r="F182" s="60"/>
      <c r="G182" s="58" t="s">
        <v>126</v>
      </c>
      <c r="H182" s="126">
        <v>147</v>
      </c>
      <c r="I182" s="73">
        <v>0</v>
      </c>
      <c r="J182" s="99">
        <v>0</v>
      </c>
      <c r="K182" s="74">
        <v>0</v>
      </c>
      <c r="L182" s="73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</row>
    <row r="183" spans="1:46" ht="12.75" customHeight="1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6"/>
      <c r="G183" s="65" t="s">
        <v>126</v>
      </c>
      <c r="H183" s="42">
        <v>148</v>
      </c>
      <c r="I183" s="53">
        <v>0</v>
      </c>
      <c r="J183" s="100">
        <v>0</v>
      </c>
      <c r="K183" s="54">
        <v>0</v>
      </c>
      <c r="L183" s="53">
        <v>0</v>
      </c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</row>
    <row r="184" spans="1:46" ht="12.75" customHeight="1">
      <c r="A184" s="59">
        <v>3</v>
      </c>
      <c r="B184" s="57">
        <v>1</v>
      </c>
      <c r="C184" s="57">
        <v>1</v>
      </c>
      <c r="D184" s="57">
        <v>2</v>
      </c>
      <c r="E184" s="57">
        <v>1</v>
      </c>
      <c r="F184" s="60">
        <v>1</v>
      </c>
      <c r="G184" s="58" t="s">
        <v>127</v>
      </c>
      <c r="H184" s="126">
        <v>149</v>
      </c>
      <c r="I184" s="68"/>
      <c r="J184" s="68"/>
      <c r="K184" s="68"/>
      <c r="L184" s="1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</row>
    <row r="185" spans="1:46" ht="12.75" customHeight="1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66">
        <v>2</v>
      </c>
      <c r="G185" s="65" t="s">
        <v>128</v>
      </c>
      <c r="H185" s="42">
        <v>150</v>
      </c>
      <c r="I185" s="70"/>
      <c r="J185" s="70"/>
      <c r="K185" s="70"/>
      <c r="L185" s="7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</row>
    <row r="186" spans="1:46" ht="12.75" customHeight="1">
      <c r="A186" s="59">
        <v>3</v>
      </c>
      <c r="B186" s="57">
        <v>1</v>
      </c>
      <c r="C186" s="57">
        <v>1</v>
      </c>
      <c r="D186" s="57">
        <v>2</v>
      </c>
      <c r="E186" s="57">
        <v>1</v>
      </c>
      <c r="F186" s="60">
        <v>3</v>
      </c>
      <c r="G186" s="58" t="s">
        <v>129</v>
      </c>
      <c r="H186" s="126">
        <v>151</v>
      </c>
      <c r="I186" s="68"/>
      <c r="J186" s="68"/>
      <c r="K186" s="68"/>
      <c r="L186" s="1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</row>
    <row r="187" spans="1:46" ht="12.75" customHeight="1">
      <c r="A187" s="63">
        <v>3</v>
      </c>
      <c r="B187" s="64">
        <v>1</v>
      </c>
      <c r="C187" s="64">
        <v>1</v>
      </c>
      <c r="D187" s="64">
        <v>3</v>
      </c>
      <c r="E187" s="64"/>
      <c r="F187" s="66"/>
      <c r="G187" s="65" t="s">
        <v>130</v>
      </c>
      <c r="H187" s="42">
        <v>152</v>
      </c>
      <c r="I187" s="53">
        <v>0</v>
      </c>
      <c r="J187" s="100">
        <v>0</v>
      </c>
      <c r="K187" s="54">
        <v>0</v>
      </c>
      <c r="L187" s="53">
        <v>0</v>
      </c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</row>
    <row r="188" spans="1:46" ht="12.75" customHeight="1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6"/>
      <c r="G188" s="65" t="s">
        <v>130</v>
      </c>
      <c r="H188" s="126">
        <v>153</v>
      </c>
      <c r="I188" s="53">
        <v>0</v>
      </c>
      <c r="J188" s="100">
        <v>0</v>
      </c>
      <c r="K188" s="54">
        <v>0</v>
      </c>
      <c r="L188" s="53">
        <v>0</v>
      </c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</row>
    <row r="189" spans="1:46" ht="12.75" customHeight="1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66">
        <v>1</v>
      </c>
      <c r="G189" s="65" t="s">
        <v>131</v>
      </c>
      <c r="H189" s="42">
        <v>154</v>
      </c>
      <c r="I189" s="70"/>
      <c r="J189" s="70"/>
      <c r="K189" s="70"/>
      <c r="L189" s="1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</row>
    <row r="190" spans="1:46" ht="12.75" customHeight="1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66">
        <v>2</v>
      </c>
      <c r="G190" s="65" t="s">
        <v>132</v>
      </c>
      <c r="H190" s="126">
        <v>155</v>
      </c>
      <c r="I190" s="68"/>
      <c r="J190" s="70"/>
      <c r="K190" s="70"/>
      <c r="L190" s="7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</row>
    <row r="191" spans="1:46" ht="12.75" customHeight="1">
      <c r="A191" s="76">
        <v>3</v>
      </c>
      <c r="B191" s="77">
        <v>1</v>
      </c>
      <c r="C191" s="77">
        <v>1</v>
      </c>
      <c r="D191" s="77">
        <v>4</v>
      </c>
      <c r="E191" s="77"/>
      <c r="F191" s="79"/>
      <c r="G191" s="78" t="s">
        <v>133</v>
      </c>
      <c r="H191" s="42">
        <v>156</v>
      </c>
      <c r="I191" s="53">
        <v>0</v>
      </c>
      <c r="J191" s="103">
        <v>0</v>
      </c>
      <c r="K191" s="61">
        <v>0</v>
      </c>
      <c r="L191" s="62">
        <v>0</v>
      </c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</row>
    <row r="192" spans="1:46" ht="12.75" customHeight="1">
      <c r="A192" s="63">
        <v>3</v>
      </c>
      <c r="B192" s="64">
        <v>1</v>
      </c>
      <c r="C192" s="64">
        <v>1</v>
      </c>
      <c r="D192" s="64">
        <v>4</v>
      </c>
      <c r="E192" s="64">
        <v>1</v>
      </c>
      <c r="F192" s="66"/>
      <c r="G192" s="65" t="s">
        <v>133</v>
      </c>
      <c r="H192" s="126">
        <v>157</v>
      </c>
      <c r="I192" s="73">
        <v>0</v>
      </c>
      <c r="J192" s="100">
        <v>0</v>
      </c>
      <c r="K192" s="54">
        <v>0</v>
      </c>
      <c r="L192" s="53">
        <v>0</v>
      </c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</row>
    <row r="193" spans="1:46" ht="12.75" customHeight="1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6">
        <v>1</v>
      </c>
      <c r="G193" s="65" t="s">
        <v>134</v>
      </c>
      <c r="H193" s="42">
        <v>158</v>
      </c>
      <c r="I193" s="70"/>
      <c r="J193" s="70"/>
      <c r="K193" s="70"/>
      <c r="L193" s="1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</row>
    <row r="194" spans="1:46" ht="12.75" customHeight="1">
      <c r="A194" s="59">
        <v>3</v>
      </c>
      <c r="B194" s="57">
        <v>1</v>
      </c>
      <c r="C194" s="57">
        <v>1</v>
      </c>
      <c r="D194" s="57">
        <v>4</v>
      </c>
      <c r="E194" s="57">
        <v>1</v>
      </c>
      <c r="F194" s="60">
        <v>2</v>
      </c>
      <c r="G194" s="58" t="s">
        <v>135</v>
      </c>
      <c r="H194" s="126">
        <v>159</v>
      </c>
      <c r="I194" s="68"/>
      <c r="J194" s="68"/>
      <c r="K194" s="68"/>
      <c r="L194" s="7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</row>
    <row r="195" spans="1:46" ht="12.75" customHeight="1">
      <c r="A195" s="63">
        <v>3</v>
      </c>
      <c r="B195" s="92">
        <v>1</v>
      </c>
      <c r="C195" s="92">
        <v>1</v>
      </c>
      <c r="D195" s="92">
        <v>4</v>
      </c>
      <c r="E195" s="92">
        <v>1</v>
      </c>
      <c r="F195" s="93">
        <v>3</v>
      </c>
      <c r="G195" s="92" t="s">
        <v>136</v>
      </c>
      <c r="H195" s="42">
        <v>160</v>
      </c>
      <c r="I195" s="110"/>
      <c r="J195" s="110"/>
      <c r="K195" s="110"/>
      <c r="L195" s="1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</row>
    <row r="196" spans="1:46" ht="12.75" customHeight="1">
      <c r="A196" s="63">
        <v>3</v>
      </c>
      <c r="B196" s="64">
        <v>1</v>
      </c>
      <c r="C196" s="64">
        <v>1</v>
      </c>
      <c r="D196" s="64">
        <v>5</v>
      </c>
      <c r="E196" s="64"/>
      <c r="F196" s="66"/>
      <c r="G196" s="65" t="s">
        <v>137</v>
      </c>
      <c r="H196" s="126">
        <v>161</v>
      </c>
      <c r="I196" s="53">
        <v>0</v>
      </c>
      <c r="J196" s="100">
        <v>0</v>
      </c>
      <c r="K196" s="54">
        <v>0</v>
      </c>
      <c r="L196" s="53">
        <v>0</v>
      </c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</row>
    <row r="197" spans="1:46" ht="12.75" customHeight="1">
      <c r="A197" s="76">
        <v>3</v>
      </c>
      <c r="B197" s="77">
        <v>1</v>
      </c>
      <c r="C197" s="77">
        <v>1</v>
      </c>
      <c r="D197" s="77">
        <v>5</v>
      </c>
      <c r="E197" s="77">
        <v>1</v>
      </c>
      <c r="F197" s="79"/>
      <c r="G197" s="78" t="s">
        <v>137</v>
      </c>
      <c r="H197" s="42">
        <v>162</v>
      </c>
      <c r="I197" s="54">
        <v>0</v>
      </c>
      <c r="J197" s="54">
        <v>0</v>
      </c>
      <c r="K197" s="54">
        <v>0</v>
      </c>
      <c r="L197" s="54"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</row>
    <row r="198" spans="1:46" ht="12.75" customHeight="1">
      <c r="A198" s="63">
        <v>3</v>
      </c>
      <c r="B198" s="64">
        <v>1</v>
      </c>
      <c r="C198" s="64">
        <v>1</v>
      </c>
      <c r="D198" s="64">
        <v>5</v>
      </c>
      <c r="E198" s="64">
        <v>1</v>
      </c>
      <c r="F198" s="66">
        <v>1</v>
      </c>
      <c r="G198" s="65" t="s">
        <v>137</v>
      </c>
      <c r="H198" s="126">
        <v>163</v>
      </c>
      <c r="I198" s="68"/>
      <c r="J198" s="70"/>
      <c r="K198" s="70"/>
      <c r="L198" s="7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</row>
    <row r="199" spans="1:46" ht="12.75" customHeight="1">
      <c r="A199" s="76">
        <v>3</v>
      </c>
      <c r="B199" s="77">
        <v>1</v>
      </c>
      <c r="C199" s="77">
        <v>2</v>
      </c>
      <c r="D199" s="77"/>
      <c r="E199" s="77"/>
      <c r="F199" s="79"/>
      <c r="G199" s="78" t="s">
        <v>138</v>
      </c>
      <c r="H199" s="42">
        <v>164</v>
      </c>
      <c r="I199" s="53">
        <v>0</v>
      </c>
      <c r="J199" s="103">
        <v>0</v>
      </c>
      <c r="K199" s="61">
        <v>0</v>
      </c>
      <c r="L199" s="62"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</row>
    <row r="200" spans="1:46" ht="12.75" customHeight="1">
      <c r="A200" s="63">
        <v>3</v>
      </c>
      <c r="B200" s="64">
        <v>1</v>
      </c>
      <c r="C200" s="64">
        <v>2</v>
      </c>
      <c r="D200" s="64">
        <v>1</v>
      </c>
      <c r="E200" s="64"/>
      <c r="F200" s="66"/>
      <c r="G200" s="65" t="s">
        <v>139</v>
      </c>
      <c r="H200" s="126">
        <v>165</v>
      </c>
      <c r="I200" s="73">
        <v>0</v>
      </c>
      <c r="J200" s="100">
        <v>0</v>
      </c>
      <c r="K200" s="54">
        <v>0</v>
      </c>
      <c r="L200" s="53">
        <v>0</v>
      </c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</row>
    <row r="201" spans="1:46" ht="12.75" customHeight="1">
      <c r="A201" s="59">
        <v>3</v>
      </c>
      <c r="B201" s="57">
        <v>1</v>
      </c>
      <c r="C201" s="57">
        <v>2</v>
      </c>
      <c r="D201" s="57">
        <v>1</v>
      </c>
      <c r="E201" s="57">
        <v>1</v>
      </c>
      <c r="F201" s="60"/>
      <c r="G201" s="58" t="s">
        <v>139</v>
      </c>
      <c r="H201" s="42">
        <v>166</v>
      </c>
      <c r="I201" s="53">
        <v>0</v>
      </c>
      <c r="J201" s="99">
        <v>0</v>
      </c>
      <c r="K201" s="74">
        <v>0</v>
      </c>
      <c r="L201" s="73">
        <v>0</v>
      </c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</row>
    <row r="202" spans="1:46" ht="12.75" customHeight="1">
      <c r="A202" s="76">
        <v>3</v>
      </c>
      <c r="B202" s="92">
        <v>1</v>
      </c>
      <c r="C202" s="92">
        <v>2</v>
      </c>
      <c r="D202" s="92">
        <v>1</v>
      </c>
      <c r="E202" s="92">
        <v>1</v>
      </c>
      <c r="F202" s="93">
        <v>1</v>
      </c>
      <c r="G202" s="108" t="s">
        <v>140</v>
      </c>
      <c r="H202" s="126">
        <v>167</v>
      </c>
      <c r="I202" s="68"/>
      <c r="J202" s="70"/>
      <c r="K202" s="70"/>
      <c r="L202" s="1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</row>
    <row r="203" spans="1:46" ht="25.5" customHeight="1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66">
        <v>2</v>
      </c>
      <c r="G203" s="65" t="s">
        <v>141</v>
      </c>
      <c r="H203" s="42">
        <v>168</v>
      </c>
      <c r="I203" s="70"/>
      <c r="J203" s="70"/>
      <c r="K203" s="70"/>
      <c r="L203" s="7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</row>
    <row r="204" spans="1:46" ht="12.75" customHeight="1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66">
        <v>3</v>
      </c>
      <c r="G204" s="65" t="s">
        <v>142</v>
      </c>
      <c r="H204" s="126">
        <v>169</v>
      </c>
      <c r="I204" s="70"/>
      <c r="J204" s="70"/>
      <c r="K204" s="70"/>
      <c r="L204" s="7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</row>
    <row r="205" spans="1:46" ht="12.75" customHeight="1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66">
        <v>4</v>
      </c>
      <c r="G205" s="65" t="s">
        <v>143</v>
      </c>
      <c r="H205" s="42">
        <v>170</v>
      </c>
      <c r="I205" s="70"/>
      <c r="J205" s="70"/>
      <c r="K205" s="70"/>
      <c r="L205" s="7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</row>
    <row r="206" spans="1:46" ht="12.75" customHeight="1">
      <c r="A206" s="76">
        <v>3</v>
      </c>
      <c r="B206" s="92">
        <v>1</v>
      </c>
      <c r="C206" s="92">
        <v>2</v>
      </c>
      <c r="D206" s="91">
        <v>1</v>
      </c>
      <c r="E206" s="92">
        <v>1</v>
      </c>
      <c r="F206" s="93">
        <v>5</v>
      </c>
      <c r="G206" s="108" t="s">
        <v>144</v>
      </c>
      <c r="H206" s="126">
        <v>171</v>
      </c>
      <c r="I206" s="70"/>
      <c r="J206" s="70"/>
      <c r="K206" s="70"/>
      <c r="L206" s="1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</row>
    <row r="207" spans="1:46" ht="12.75" customHeight="1">
      <c r="A207" s="63">
        <v>3</v>
      </c>
      <c r="B207" s="64">
        <v>1</v>
      </c>
      <c r="C207" s="64">
        <v>3</v>
      </c>
      <c r="D207" s="63"/>
      <c r="E207" s="64"/>
      <c r="F207" s="66"/>
      <c r="G207" s="65" t="s">
        <v>145</v>
      </c>
      <c r="H207" s="42">
        <v>172</v>
      </c>
      <c r="I207" s="53">
        <v>0</v>
      </c>
      <c r="J207" s="100">
        <v>0</v>
      </c>
      <c r="K207" s="54">
        <v>0</v>
      </c>
      <c r="L207" s="53"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</row>
    <row r="208" spans="1:46" ht="12.75" customHeight="1">
      <c r="A208" s="59">
        <v>3</v>
      </c>
      <c r="B208" s="57">
        <v>1</v>
      </c>
      <c r="C208" s="57">
        <v>3</v>
      </c>
      <c r="D208" s="59">
        <v>1</v>
      </c>
      <c r="E208" s="63"/>
      <c r="F208" s="60"/>
      <c r="G208" s="58" t="s">
        <v>146</v>
      </c>
      <c r="H208" s="126">
        <v>173</v>
      </c>
      <c r="I208" s="73">
        <v>0</v>
      </c>
      <c r="J208" s="99">
        <v>0</v>
      </c>
      <c r="K208" s="74">
        <v>0</v>
      </c>
      <c r="L208" s="73">
        <v>0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</row>
    <row r="209" spans="1:46" ht="12.75" customHeight="1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6"/>
      <c r="G209" s="65" t="s">
        <v>146</v>
      </c>
      <c r="H209" s="42">
        <v>174</v>
      </c>
      <c r="I209" s="53">
        <v>0</v>
      </c>
      <c r="J209" s="100">
        <v>0</v>
      </c>
      <c r="K209" s="54">
        <v>0</v>
      </c>
      <c r="L209" s="53">
        <v>0</v>
      </c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</row>
    <row r="210" spans="1:46" ht="12.75" customHeight="1">
      <c r="A210" s="185">
        <v>1</v>
      </c>
      <c r="B210" s="186"/>
      <c r="C210" s="186"/>
      <c r="D210" s="186"/>
      <c r="E210" s="186"/>
      <c r="F210" s="187"/>
      <c r="G210" s="116">
        <v>2</v>
      </c>
      <c r="H210" s="86">
        <v>3</v>
      </c>
      <c r="I210" s="88">
        <v>4</v>
      </c>
      <c r="J210" s="89">
        <v>5</v>
      </c>
      <c r="K210" s="90">
        <v>6</v>
      </c>
      <c r="L210" s="88">
        <v>7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</row>
    <row r="211" spans="1:46" ht="12.75" customHeight="1">
      <c r="A211" s="63">
        <v>3</v>
      </c>
      <c r="B211" s="65">
        <v>1</v>
      </c>
      <c r="C211" s="63">
        <v>3</v>
      </c>
      <c r="D211" s="64">
        <v>1</v>
      </c>
      <c r="E211" s="64">
        <v>1</v>
      </c>
      <c r="F211" s="66">
        <v>1</v>
      </c>
      <c r="G211" s="125" t="s">
        <v>146</v>
      </c>
      <c r="H211" s="42">
        <v>175</v>
      </c>
      <c r="I211" s="110"/>
      <c r="J211" s="110"/>
      <c r="K211" s="110"/>
      <c r="L211" s="1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</row>
    <row r="212" spans="1:46" ht="12.75" customHeight="1">
      <c r="A212" s="63">
        <v>3</v>
      </c>
      <c r="B212" s="65">
        <v>1</v>
      </c>
      <c r="C212" s="63">
        <v>3</v>
      </c>
      <c r="D212" s="64">
        <v>2</v>
      </c>
      <c r="E212" s="64"/>
      <c r="F212" s="66"/>
      <c r="G212" s="65" t="s">
        <v>147</v>
      </c>
      <c r="H212" s="42">
        <v>176</v>
      </c>
      <c r="I212" s="53">
        <v>0</v>
      </c>
      <c r="J212" s="100">
        <v>0</v>
      </c>
      <c r="K212" s="54">
        <v>0</v>
      </c>
      <c r="L212" s="53">
        <v>0</v>
      </c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</row>
    <row r="213" spans="1:46" ht="12.75" customHeight="1">
      <c r="A213" s="59">
        <v>3</v>
      </c>
      <c r="B213" s="58">
        <v>1</v>
      </c>
      <c r="C213" s="59">
        <v>3</v>
      </c>
      <c r="D213" s="57">
        <v>2</v>
      </c>
      <c r="E213" s="57">
        <v>1</v>
      </c>
      <c r="F213" s="60"/>
      <c r="G213" s="58" t="s">
        <v>147</v>
      </c>
      <c r="H213" s="42">
        <v>177</v>
      </c>
      <c r="I213" s="73">
        <v>0</v>
      </c>
      <c r="J213" s="99">
        <v>0</v>
      </c>
      <c r="K213" s="74">
        <v>0</v>
      </c>
      <c r="L213" s="73">
        <v>0</v>
      </c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</row>
    <row r="214" spans="1:46" ht="12.75" customHeight="1">
      <c r="A214" s="63">
        <v>3</v>
      </c>
      <c r="B214" s="65">
        <v>1</v>
      </c>
      <c r="C214" s="63">
        <v>3</v>
      </c>
      <c r="D214" s="64">
        <v>2</v>
      </c>
      <c r="E214" s="64">
        <v>1</v>
      </c>
      <c r="F214" s="66">
        <v>1</v>
      </c>
      <c r="G214" s="65" t="s">
        <v>148</v>
      </c>
      <c r="H214" s="42">
        <v>178</v>
      </c>
      <c r="I214" s="70"/>
      <c r="J214" s="70"/>
      <c r="K214" s="70"/>
      <c r="L214" s="1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</row>
    <row r="215" spans="1:46" ht="12.75" customHeight="1">
      <c r="A215" s="63">
        <v>3</v>
      </c>
      <c r="B215" s="65">
        <v>1</v>
      </c>
      <c r="C215" s="63">
        <v>3</v>
      </c>
      <c r="D215" s="64">
        <v>2</v>
      </c>
      <c r="E215" s="64">
        <v>1</v>
      </c>
      <c r="F215" s="66">
        <v>2</v>
      </c>
      <c r="G215" s="65" t="s">
        <v>149</v>
      </c>
      <c r="H215" s="42">
        <v>179</v>
      </c>
      <c r="I215" s="70"/>
      <c r="J215" s="70"/>
      <c r="K215" s="70"/>
      <c r="L215" s="7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</row>
    <row r="216" spans="1:46" ht="12.75" customHeight="1">
      <c r="A216" s="63">
        <v>3</v>
      </c>
      <c r="B216" s="65">
        <v>1</v>
      </c>
      <c r="C216" s="63">
        <v>3</v>
      </c>
      <c r="D216" s="64">
        <v>2</v>
      </c>
      <c r="E216" s="64">
        <v>1</v>
      </c>
      <c r="F216" s="66">
        <v>3</v>
      </c>
      <c r="G216" s="65" t="s">
        <v>150</v>
      </c>
      <c r="H216" s="42">
        <v>180</v>
      </c>
      <c r="I216" s="70"/>
      <c r="J216" s="70"/>
      <c r="K216" s="70"/>
      <c r="L216" s="7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</row>
    <row r="217" spans="1:46" ht="12.75" customHeight="1">
      <c r="A217" s="63">
        <v>3</v>
      </c>
      <c r="B217" s="65">
        <v>1</v>
      </c>
      <c r="C217" s="63">
        <v>3</v>
      </c>
      <c r="D217" s="64">
        <v>2</v>
      </c>
      <c r="E217" s="64">
        <v>1</v>
      </c>
      <c r="F217" s="66">
        <v>4</v>
      </c>
      <c r="G217" s="64" t="s">
        <v>151</v>
      </c>
      <c r="H217" s="42">
        <v>181</v>
      </c>
      <c r="I217" s="70"/>
      <c r="J217" s="70"/>
      <c r="K217" s="70"/>
      <c r="L217" s="7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</row>
    <row r="218" spans="1:46" ht="25.5" customHeight="1">
      <c r="A218" s="59">
        <v>3</v>
      </c>
      <c r="B218" s="57">
        <v>1</v>
      </c>
      <c r="C218" s="57">
        <v>4</v>
      </c>
      <c r="D218" s="57"/>
      <c r="E218" s="57"/>
      <c r="F218" s="60"/>
      <c r="G218" s="58" t="s">
        <v>152</v>
      </c>
      <c r="H218" s="42">
        <v>182</v>
      </c>
      <c r="I218" s="73">
        <v>0</v>
      </c>
      <c r="J218" s="99">
        <v>0</v>
      </c>
      <c r="K218" s="74">
        <v>0</v>
      </c>
      <c r="L218" s="74"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</row>
    <row r="219" spans="1:46" ht="25.5" customHeight="1">
      <c r="A219" s="76">
        <v>3</v>
      </c>
      <c r="B219" s="92">
        <v>1</v>
      </c>
      <c r="C219" s="92">
        <v>4</v>
      </c>
      <c r="D219" s="92">
        <v>1</v>
      </c>
      <c r="E219" s="92"/>
      <c r="F219" s="93"/>
      <c r="G219" s="108" t="s">
        <v>152</v>
      </c>
      <c r="H219" s="42">
        <v>183</v>
      </c>
      <c r="I219" s="81">
        <v>0</v>
      </c>
      <c r="J219" s="82">
        <v>0</v>
      </c>
      <c r="K219" s="83">
        <v>0</v>
      </c>
      <c r="L219" s="83">
        <v>0</v>
      </c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</row>
    <row r="220" spans="1:46" ht="25.5" customHeight="1">
      <c r="A220" s="63">
        <v>3</v>
      </c>
      <c r="B220" s="64">
        <v>1</v>
      </c>
      <c r="C220" s="64">
        <v>4</v>
      </c>
      <c r="D220" s="64">
        <v>1</v>
      </c>
      <c r="E220" s="64">
        <v>1</v>
      </c>
      <c r="F220" s="66"/>
      <c r="G220" s="65" t="s">
        <v>152</v>
      </c>
      <c r="H220" s="42">
        <v>184</v>
      </c>
      <c r="I220" s="53">
        <v>0</v>
      </c>
      <c r="J220" s="100">
        <v>0</v>
      </c>
      <c r="K220" s="54">
        <v>0</v>
      </c>
      <c r="L220" s="54"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</row>
    <row r="221" spans="1:46" ht="25.5" customHeight="1">
      <c r="A221" s="67">
        <v>3</v>
      </c>
      <c r="B221" s="63">
        <v>1</v>
      </c>
      <c r="C221" s="64">
        <v>4</v>
      </c>
      <c r="D221" s="64">
        <v>1</v>
      </c>
      <c r="E221" s="64">
        <v>1</v>
      </c>
      <c r="F221" s="66">
        <v>1</v>
      </c>
      <c r="G221" s="65" t="s">
        <v>153</v>
      </c>
      <c r="H221" s="42">
        <v>185</v>
      </c>
      <c r="I221" s="110"/>
      <c r="J221" s="110"/>
      <c r="K221" s="110"/>
      <c r="L221" s="1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</row>
    <row r="222" spans="1:46" ht="12.75" customHeight="1">
      <c r="A222" s="67">
        <v>3</v>
      </c>
      <c r="B222" s="64">
        <v>1</v>
      </c>
      <c r="C222" s="64">
        <v>5</v>
      </c>
      <c r="D222" s="64"/>
      <c r="E222" s="64"/>
      <c r="F222" s="66"/>
      <c r="G222" s="65" t="s">
        <v>154</v>
      </c>
      <c r="H222" s="42">
        <v>186</v>
      </c>
      <c r="I222" s="53">
        <v>0</v>
      </c>
      <c r="J222" s="53">
        <v>0</v>
      </c>
      <c r="K222" s="53">
        <v>0</v>
      </c>
      <c r="L222" s="53"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/>
      <c r="AQ222" s="133"/>
      <c r="AR222" s="133"/>
      <c r="AS222" s="133"/>
      <c r="AT222" s="133"/>
    </row>
    <row r="223" spans="1:46" ht="12.75" customHeight="1">
      <c r="A223" s="67">
        <v>3</v>
      </c>
      <c r="B223" s="64">
        <v>1</v>
      </c>
      <c r="C223" s="64">
        <v>5</v>
      </c>
      <c r="D223" s="64">
        <v>1</v>
      </c>
      <c r="E223" s="64"/>
      <c r="F223" s="66"/>
      <c r="G223" s="125" t="s">
        <v>154</v>
      </c>
      <c r="H223" s="42">
        <v>187</v>
      </c>
      <c r="I223" s="53">
        <v>0</v>
      </c>
      <c r="J223" s="53">
        <v>0</v>
      </c>
      <c r="K223" s="53">
        <v>0</v>
      </c>
      <c r="L223" s="53">
        <v>0</v>
      </c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</row>
    <row r="224" spans="1:46" ht="12.75" customHeight="1">
      <c r="A224" s="67">
        <v>3</v>
      </c>
      <c r="B224" s="64">
        <v>1</v>
      </c>
      <c r="C224" s="64">
        <v>5</v>
      </c>
      <c r="D224" s="64">
        <v>1</v>
      </c>
      <c r="E224" s="64">
        <v>1</v>
      </c>
      <c r="F224" s="66"/>
      <c r="G224" s="125" t="s">
        <v>154</v>
      </c>
      <c r="H224" s="42">
        <v>188</v>
      </c>
      <c r="I224" s="53">
        <v>0</v>
      </c>
      <c r="J224" s="53">
        <v>0</v>
      </c>
      <c r="K224" s="53">
        <v>0</v>
      </c>
      <c r="L224" s="53">
        <v>0</v>
      </c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/>
      <c r="AQ224" s="133"/>
      <c r="AR224" s="133"/>
      <c r="AS224" s="133"/>
      <c r="AT224" s="133"/>
    </row>
    <row r="225" spans="1:46" ht="12.75" customHeight="1">
      <c r="A225" s="67">
        <v>3</v>
      </c>
      <c r="B225" s="64">
        <v>1</v>
      </c>
      <c r="C225" s="64">
        <v>5</v>
      </c>
      <c r="D225" s="64">
        <v>1</v>
      </c>
      <c r="E225" s="64">
        <v>1</v>
      </c>
      <c r="F225" s="66">
        <v>1</v>
      </c>
      <c r="G225" s="125" t="s">
        <v>155</v>
      </c>
      <c r="H225" s="42">
        <v>189</v>
      </c>
      <c r="I225" s="70"/>
      <c r="J225" s="70"/>
      <c r="K225" s="70"/>
      <c r="L225" s="7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/>
      <c r="AQ225" s="133"/>
      <c r="AR225" s="133"/>
      <c r="AS225" s="133"/>
      <c r="AT225" s="133"/>
    </row>
    <row r="226" spans="1:46" ht="12.75" customHeight="1">
      <c r="A226" s="67">
        <v>3</v>
      </c>
      <c r="B226" s="64">
        <v>1</v>
      </c>
      <c r="C226" s="64">
        <v>5</v>
      </c>
      <c r="D226" s="64">
        <v>1</v>
      </c>
      <c r="E226" s="64">
        <v>1</v>
      </c>
      <c r="F226" s="66">
        <v>2</v>
      </c>
      <c r="G226" s="125" t="s">
        <v>156</v>
      </c>
      <c r="H226" s="42">
        <v>190</v>
      </c>
      <c r="I226" s="70"/>
      <c r="J226" s="70"/>
      <c r="K226" s="70"/>
      <c r="L226" s="7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/>
      <c r="AQ226" s="133"/>
      <c r="AR226" s="133"/>
      <c r="AS226" s="133"/>
      <c r="AT226" s="133"/>
    </row>
    <row r="227" spans="1:46" ht="12.75" customHeight="1">
      <c r="A227" s="67">
        <v>3</v>
      </c>
      <c r="B227" s="64">
        <v>1</v>
      </c>
      <c r="C227" s="64">
        <v>5</v>
      </c>
      <c r="D227" s="64">
        <v>1</v>
      </c>
      <c r="E227" s="64">
        <v>1</v>
      </c>
      <c r="F227" s="66">
        <v>3</v>
      </c>
      <c r="G227" s="125" t="s">
        <v>157</v>
      </c>
      <c r="H227" s="42">
        <v>191</v>
      </c>
      <c r="I227" s="70"/>
      <c r="J227" s="70"/>
      <c r="K227" s="70"/>
      <c r="L227" s="7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/>
      <c r="AQ227" s="133"/>
      <c r="AR227" s="133"/>
      <c r="AS227" s="133"/>
      <c r="AT227" s="133"/>
    </row>
    <row r="228" spans="1:46" ht="25.5" customHeight="1">
      <c r="A228" s="48">
        <v>3</v>
      </c>
      <c r="B228" s="49">
        <v>2</v>
      </c>
      <c r="C228" s="49"/>
      <c r="D228" s="49"/>
      <c r="E228" s="49"/>
      <c r="F228" s="51"/>
      <c r="G228" s="50" t="s">
        <v>158</v>
      </c>
      <c r="H228" s="42">
        <v>192</v>
      </c>
      <c r="I228" s="53">
        <v>0</v>
      </c>
      <c r="J228" s="100">
        <v>0</v>
      </c>
      <c r="K228" s="54">
        <v>0</v>
      </c>
      <c r="L228" s="54"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/>
      <c r="AQ228" s="133"/>
      <c r="AR228" s="133"/>
      <c r="AS228" s="133"/>
      <c r="AT228" s="133"/>
    </row>
    <row r="229" spans="1:46" ht="12.75" customHeight="1">
      <c r="A229" s="76">
        <v>3</v>
      </c>
      <c r="B229" s="91">
        <v>2</v>
      </c>
      <c r="C229" s="92">
        <v>1</v>
      </c>
      <c r="D229" s="92"/>
      <c r="E229" s="92"/>
      <c r="F229" s="93"/>
      <c r="G229" s="108" t="s">
        <v>159</v>
      </c>
      <c r="H229" s="42">
        <v>193</v>
      </c>
      <c r="I229" s="81">
        <v>0</v>
      </c>
      <c r="J229" s="82">
        <v>0</v>
      </c>
      <c r="K229" s="83">
        <v>0</v>
      </c>
      <c r="L229" s="83"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</row>
    <row r="230" spans="1:46" ht="25.5" customHeight="1">
      <c r="A230" s="63">
        <v>3</v>
      </c>
      <c r="B230" s="64">
        <v>2</v>
      </c>
      <c r="C230" s="64">
        <v>1</v>
      </c>
      <c r="D230" s="64">
        <v>1</v>
      </c>
      <c r="E230" s="64"/>
      <c r="F230" s="66"/>
      <c r="G230" s="65" t="s">
        <v>160</v>
      </c>
      <c r="H230" s="42">
        <v>194</v>
      </c>
      <c r="I230" s="53">
        <v>0</v>
      </c>
      <c r="J230" s="100">
        <v>0</v>
      </c>
      <c r="K230" s="54">
        <v>0</v>
      </c>
      <c r="L230" s="54">
        <v>0</v>
      </c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/>
      <c r="AQ230" s="133"/>
      <c r="AR230" s="133"/>
      <c r="AS230" s="133"/>
      <c r="AT230" s="133"/>
    </row>
    <row r="231" spans="1:46" ht="25.5" customHeight="1">
      <c r="A231" s="63">
        <v>3</v>
      </c>
      <c r="B231" s="63">
        <v>2</v>
      </c>
      <c r="C231" s="64">
        <v>1</v>
      </c>
      <c r="D231" s="64">
        <v>1</v>
      </c>
      <c r="E231" s="64">
        <v>1</v>
      </c>
      <c r="F231" s="66"/>
      <c r="G231" s="65" t="s">
        <v>160</v>
      </c>
      <c r="H231" s="42">
        <v>195</v>
      </c>
      <c r="I231" s="53">
        <v>0</v>
      </c>
      <c r="J231" s="100">
        <v>0</v>
      </c>
      <c r="K231" s="54">
        <v>0</v>
      </c>
      <c r="L231" s="54">
        <v>0</v>
      </c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/>
      <c r="AQ231" s="133"/>
      <c r="AR231" s="133"/>
      <c r="AS231" s="133"/>
      <c r="AT231" s="133"/>
    </row>
    <row r="232" spans="1:46" ht="12.75" customHeight="1">
      <c r="A232" s="76">
        <v>3</v>
      </c>
      <c r="B232" s="76">
        <v>2</v>
      </c>
      <c r="C232" s="92">
        <v>1</v>
      </c>
      <c r="D232" s="92">
        <v>1</v>
      </c>
      <c r="E232" s="92">
        <v>1</v>
      </c>
      <c r="F232" s="93">
        <v>1</v>
      </c>
      <c r="G232" s="108" t="s">
        <v>161</v>
      </c>
      <c r="H232" s="42">
        <v>196</v>
      </c>
      <c r="I232" s="70"/>
      <c r="J232" s="70"/>
      <c r="K232" s="70"/>
      <c r="L232" s="1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/>
      <c r="AQ232" s="133"/>
      <c r="AR232" s="133"/>
      <c r="AS232" s="133"/>
      <c r="AT232" s="133"/>
    </row>
    <row r="233" spans="1:46" ht="12.75" customHeight="1">
      <c r="A233" s="63">
        <v>3</v>
      </c>
      <c r="B233" s="64">
        <v>2</v>
      </c>
      <c r="C233" s="64">
        <v>1</v>
      </c>
      <c r="D233" s="64">
        <v>1</v>
      </c>
      <c r="E233" s="64">
        <v>1</v>
      </c>
      <c r="F233" s="66">
        <v>2</v>
      </c>
      <c r="G233" s="65" t="s">
        <v>162</v>
      </c>
      <c r="H233" s="42">
        <v>197</v>
      </c>
      <c r="I233" s="70"/>
      <c r="J233" s="70"/>
      <c r="K233" s="70"/>
      <c r="L233" s="7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/>
      <c r="AQ233" s="133"/>
      <c r="AR233" s="133"/>
      <c r="AS233" s="133"/>
      <c r="AT233" s="133"/>
    </row>
    <row r="234" spans="1:46" ht="12.75" customHeight="1">
      <c r="A234" s="76">
        <v>3</v>
      </c>
      <c r="B234" s="91">
        <v>2</v>
      </c>
      <c r="C234" s="92">
        <v>1</v>
      </c>
      <c r="D234" s="92">
        <v>1</v>
      </c>
      <c r="E234" s="92">
        <v>1</v>
      </c>
      <c r="F234" s="93">
        <v>3</v>
      </c>
      <c r="G234" s="108" t="s">
        <v>163</v>
      </c>
      <c r="H234" s="42">
        <v>198</v>
      </c>
      <c r="I234" s="70"/>
      <c r="J234" s="70"/>
      <c r="K234" s="70"/>
      <c r="L234" s="6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</row>
    <row r="235" spans="1:46" ht="12.75" customHeight="1">
      <c r="A235" s="76">
        <v>3</v>
      </c>
      <c r="B235" s="91">
        <v>2</v>
      </c>
      <c r="C235" s="92">
        <v>1</v>
      </c>
      <c r="D235" s="92">
        <v>1</v>
      </c>
      <c r="E235" s="92">
        <v>1</v>
      </c>
      <c r="F235" s="93">
        <v>4</v>
      </c>
      <c r="G235" s="108" t="s">
        <v>164</v>
      </c>
      <c r="H235" s="42">
        <v>199</v>
      </c>
      <c r="I235" s="70"/>
      <c r="J235" s="69"/>
      <c r="K235" s="70"/>
      <c r="L235" s="1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33"/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/>
      <c r="AQ235" s="133"/>
      <c r="AR235" s="133"/>
      <c r="AS235" s="133"/>
      <c r="AT235" s="133"/>
    </row>
    <row r="236" spans="1:46" ht="25.5" customHeight="1">
      <c r="A236" s="63">
        <v>3</v>
      </c>
      <c r="B236" s="64">
        <v>2</v>
      </c>
      <c r="C236" s="64">
        <v>1</v>
      </c>
      <c r="D236" s="64">
        <v>2</v>
      </c>
      <c r="E236" s="64"/>
      <c r="F236" s="66"/>
      <c r="G236" s="65" t="s">
        <v>165</v>
      </c>
      <c r="H236" s="42">
        <v>200</v>
      </c>
      <c r="I236" s="53">
        <v>0</v>
      </c>
      <c r="J236" s="100">
        <v>0</v>
      </c>
      <c r="K236" s="54">
        <v>0</v>
      </c>
      <c r="L236" s="54">
        <v>0</v>
      </c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</row>
    <row r="237" spans="1:46" ht="25.5" customHeight="1">
      <c r="A237" s="63">
        <v>3</v>
      </c>
      <c r="B237" s="64">
        <v>2</v>
      </c>
      <c r="C237" s="64">
        <v>1</v>
      </c>
      <c r="D237" s="64">
        <v>2</v>
      </c>
      <c r="E237" s="64">
        <v>1</v>
      </c>
      <c r="F237" s="66"/>
      <c r="G237" s="65" t="s">
        <v>165</v>
      </c>
      <c r="H237" s="42">
        <v>201</v>
      </c>
      <c r="I237" s="53">
        <v>0</v>
      </c>
      <c r="J237" s="100">
        <v>0</v>
      </c>
      <c r="K237" s="54">
        <v>0</v>
      </c>
      <c r="L237" s="54">
        <v>0</v>
      </c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</row>
    <row r="238" spans="1:46" ht="12.75" customHeight="1">
      <c r="A238" s="76">
        <v>3</v>
      </c>
      <c r="B238" s="91">
        <v>2</v>
      </c>
      <c r="C238" s="92">
        <v>1</v>
      </c>
      <c r="D238" s="92">
        <v>2</v>
      </c>
      <c r="E238" s="92">
        <v>1</v>
      </c>
      <c r="F238" s="93">
        <v>1</v>
      </c>
      <c r="G238" s="108" t="s">
        <v>166</v>
      </c>
      <c r="H238" s="42">
        <v>202</v>
      </c>
      <c r="I238" s="70"/>
      <c r="J238" s="70"/>
      <c r="K238" s="70"/>
      <c r="L238" s="7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/>
      <c r="AQ238" s="133"/>
      <c r="AR238" s="133"/>
      <c r="AS238" s="133"/>
      <c r="AT238" s="133"/>
    </row>
    <row r="239" spans="1:46" ht="12.75" customHeight="1">
      <c r="A239" s="63">
        <v>3</v>
      </c>
      <c r="B239" s="64">
        <v>2</v>
      </c>
      <c r="C239" s="64">
        <v>1</v>
      </c>
      <c r="D239" s="64">
        <v>2</v>
      </c>
      <c r="E239" s="64">
        <v>1</v>
      </c>
      <c r="F239" s="66">
        <v>2</v>
      </c>
      <c r="G239" s="65" t="s">
        <v>167</v>
      </c>
      <c r="H239" s="42">
        <v>203</v>
      </c>
      <c r="I239" s="70"/>
      <c r="J239" s="70"/>
      <c r="K239" s="70"/>
      <c r="L239" s="7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/>
      <c r="AQ239" s="133"/>
      <c r="AR239" s="133"/>
      <c r="AS239" s="133"/>
      <c r="AT239" s="133"/>
    </row>
    <row r="240" spans="1:46" ht="12.75" customHeight="1">
      <c r="A240" s="59">
        <v>3</v>
      </c>
      <c r="B240" s="57">
        <v>2</v>
      </c>
      <c r="C240" s="57">
        <v>1</v>
      </c>
      <c r="D240" s="57">
        <v>3</v>
      </c>
      <c r="E240" s="57"/>
      <c r="F240" s="60"/>
      <c r="G240" s="58" t="s">
        <v>168</v>
      </c>
      <c r="H240" s="42">
        <v>204</v>
      </c>
      <c r="I240" s="73">
        <v>0</v>
      </c>
      <c r="J240" s="99">
        <v>0</v>
      </c>
      <c r="K240" s="74">
        <v>0</v>
      </c>
      <c r="L240" s="74">
        <v>0</v>
      </c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/>
      <c r="AQ240" s="133"/>
      <c r="AR240" s="133"/>
      <c r="AS240" s="133"/>
      <c r="AT240" s="133"/>
    </row>
    <row r="241" spans="1:46" ht="12.75" customHeight="1">
      <c r="A241" s="63">
        <v>3</v>
      </c>
      <c r="B241" s="64">
        <v>2</v>
      </c>
      <c r="C241" s="64">
        <v>1</v>
      </c>
      <c r="D241" s="64">
        <v>3</v>
      </c>
      <c r="E241" s="64">
        <v>1</v>
      </c>
      <c r="F241" s="66"/>
      <c r="G241" s="65" t="s">
        <v>168</v>
      </c>
      <c r="H241" s="42">
        <v>205</v>
      </c>
      <c r="I241" s="53">
        <v>0</v>
      </c>
      <c r="J241" s="53">
        <v>0</v>
      </c>
      <c r="K241" s="53">
        <v>0</v>
      </c>
      <c r="L241" s="53">
        <v>0</v>
      </c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33"/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</row>
    <row r="242" spans="1:46" ht="12.75" customHeight="1">
      <c r="A242" s="63">
        <v>3</v>
      </c>
      <c r="B242" s="64">
        <v>2</v>
      </c>
      <c r="C242" s="64">
        <v>1</v>
      </c>
      <c r="D242" s="64">
        <v>3</v>
      </c>
      <c r="E242" s="64">
        <v>1</v>
      </c>
      <c r="F242" s="66">
        <v>1</v>
      </c>
      <c r="G242" s="65" t="s">
        <v>169</v>
      </c>
      <c r="H242" s="42">
        <v>206</v>
      </c>
      <c r="I242" s="70"/>
      <c r="J242" s="70"/>
      <c r="K242" s="70"/>
      <c r="L242" s="7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33"/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/>
      <c r="AQ242" s="133"/>
      <c r="AR242" s="133"/>
      <c r="AS242" s="133"/>
      <c r="AT242" s="133"/>
    </row>
    <row r="243" spans="1:46" ht="12.75" customHeight="1">
      <c r="A243" s="63">
        <v>3</v>
      </c>
      <c r="B243" s="64">
        <v>2</v>
      </c>
      <c r="C243" s="64">
        <v>1</v>
      </c>
      <c r="D243" s="64">
        <v>3</v>
      </c>
      <c r="E243" s="64">
        <v>1</v>
      </c>
      <c r="F243" s="66">
        <v>2</v>
      </c>
      <c r="G243" s="65" t="s">
        <v>170</v>
      </c>
      <c r="H243" s="42">
        <v>207</v>
      </c>
      <c r="I243" s="110"/>
      <c r="J243" s="122"/>
      <c r="K243" s="110"/>
      <c r="L243" s="1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33"/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/>
      <c r="AQ243" s="133"/>
      <c r="AR243" s="133"/>
      <c r="AS243" s="133"/>
      <c r="AT243" s="133"/>
    </row>
    <row r="244" spans="1:46" ht="12.75" customHeight="1">
      <c r="A244" s="63">
        <v>3</v>
      </c>
      <c r="B244" s="64">
        <v>2</v>
      </c>
      <c r="C244" s="64">
        <v>1</v>
      </c>
      <c r="D244" s="64">
        <v>4</v>
      </c>
      <c r="E244" s="64"/>
      <c r="F244" s="66"/>
      <c r="G244" s="65" t="s">
        <v>171</v>
      </c>
      <c r="H244" s="42">
        <v>208</v>
      </c>
      <c r="I244" s="53">
        <v>0</v>
      </c>
      <c r="J244" s="54">
        <v>0</v>
      </c>
      <c r="K244" s="53">
        <v>0</v>
      </c>
      <c r="L244" s="54">
        <v>0</v>
      </c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33"/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</row>
    <row r="245" spans="1:46" ht="12.75" customHeight="1">
      <c r="A245" s="59">
        <v>3</v>
      </c>
      <c r="B245" s="57">
        <v>2</v>
      </c>
      <c r="C245" s="57">
        <v>1</v>
      </c>
      <c r="D245" s="57">
        <v>4</v>
      </c>
      <c r="E245" s="57">
        <v>1</v>
      </c>
      <c r="F245" s="60"/>
      <c r="G245" s="58" t="s">
        <v>171</v>
      </c>
      <c r="H245" s="42">
        <v>209</v>
      </c>
      <c r="I245" s="73">
        <v>0</v>
      </c>
      <c r="J245" s="99">
        <v>0</v>
      </c>
      <c r="K245" s="74">
        <v>0</v>
      </c>
      <c r="L245" s="74">
        <v>0</v>
      </c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33"/>
      <c r="AC245" s="133"/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/>
      <c r="AQ245" s="133"/>
      <c r="AR245" s="133"/>
      <c r="AS245" s="133"/>
      <c r="AT245" s="133"/>
    </row>
    <row r="246" spans="1:46" ht="12.75" customHeight="1">
      <c r="A246" s="63">
        <v>3</v>
      </c>
      <c r="B246" s="64">
        <v>2</v>
      </c>
      <c r="C246" s="64">
        <v>1</v>
      </c>
      <c r="D246" s="64">
        <v>4</v>
      </c>
      <c r="E246" s="64">
        <v>1</v>
      </c>
      <c r="F246" s="66">
        <v>1</v>
      </c>
      <c r="G246" s="65" t="s">
        <v>169</v>
      </c>
      <c r="H246" s="42">
        <v>210</v>
      </c>
      <c r="I246" s="70"/>
      <c r="J246" s="70"/>
      <c r="K246" s="70"/>
      <c r="L246" s="7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/>
      <c r="AQ246" s="133"/>
      <c r="AR246" s="133"/>
      <c r="AS246" s="133"/>
      <c r="AT246" s="133"/>
    </row>
    <row r="247" spans="1:46" ht="12.75" customHeight="1">
      <c r="A247" s="63">
        <v>3</v>
      </c>
      <c r="B247" s="64">
        <v>2</v>
      </c>
      <c r="C247" s="64">
        <v>1</v>
      </c>
      <c r="D247" s="64">
        <v>4</v>
      </c>
      <c r="E247" s="64">
        <v>1</v>
      </c>
      <c r="F247" s="66">
        <v>2</v>
      </c>
      <c r="G247" s="65" t="s">
        <v>170</v>
      </c>
      <c r="H247" s="42">
        <v>211</v>
      </c>
      <c r="I247" s="70"/>
      <c r="J247" s="70"/>
      <c r="K247" s="70"/>
      <c r="L247" s="7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/>
      <c r="AQ247" s="133"/>
      <c r="AR247" s="133"/>
      <c r="AS247" s="133"/>
      <c r="AT247" s="133"/>
    </row>
    <row r="248" spans="1:46" ht="12.75" customHeight="1">
      <c r="A248" s="63">
        <v>3</v>
      </c>
      <c r="B248" s="64">
        <v>2</v>
      </c>
      <c r="C248" s="64">
        <v>1</v>
      </c>
      <c r="D248" s="64">
        <v>5</v>
      </c>
      <c r="E248" s="64"/>
      <c r="F248" s="66"/>
      <c r="G248" s="65" t="s">
        <v>172</v>
      </c>
      <c r="H248" s="42">
        <v>212</v>
      </c>
      <c r="I248" s="53">
        <v>0</v>
      </c>
      <c r="J248" s="100">
        <v>0</v>
      </c>
      <c r="K248" s="54">
        <v>0</v>
      </c>
      <c r="L248" s="54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33"/>
      <c r="AC248" s="133"/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/>
      <c r="AQ248" s="133"/>
      <c r="AR248" s="133"/>
      <c r="AS248" s="133"/>
      <c r="AT248" s="133"/>
    </row>
    <row r="249" spans="1:46" ht="12.75" customHeight="1">
      <c r="A249" s="185">
        <v>1</v>
      </c>
      <c r="B249" s="186"/>
      <c r="C249" s="186"/>
      <c r="D249" s="186"/>
      <c r="E249" s="186"/>
      <c r="F249" s="187"/>
      <c r="G249" s="132">
        <v>2</v>
      </c>
      <c r="H249" s="86">
        <v>3</v>
      </c>
      <c r="I249" s="88">
        <v>4</v>
      </c>
      <c r="J249" s="89">
        <v>5</v>
      </c>
      <c r="K249" s="90">
        <v>6</v>
      </c>
      <c r="L249" s="88">
        <v>7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33"/>
      <c r="AC249" s="133"/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/>
      <c r="AQ249" s="133"/>
      <c r="AR249" s="133"/>
      <c r="AS249" s="133"/>
      <c r="AT249" s="133"/>
    </row>
    <row r="250" spans="1:46" ht="12.75" customHeight="1">
      <c r="A250" s="63">
        <v>3</v>
      </c>
      <c r="B250" s="64">
        <v>2</v>
      </c>
      <c r="C250" s="64">
        <v>1</v>
      </c>
      <c r="D250" s="64">
        <v>5</v>
      </c>
      <c r="E250" s="64">
        <v>1</v>
      </c>
      <c r="F250" s="66"/>
      <c r="G250" s="65" t="s">
        <v>172</v>
      </c>
      <c r="H250" s="42">
        <v>213</v>
      </c>
      <c r="I250" s="54">
        <v>0</v>
      </c>
      <c r="J250" s="100">
        <v>0</v>
      </c>
      <c r="K250" s="54">
        <v>0</v>
      </c>
      <c r="L250" s="54"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33"/>
      <c r="AC250" s="133"/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/>
      <c r="AQ250" s="133"/>
      <c r="AR250" s="133"/>
      <c r="AS250" s="133"/>
      <c r="AT250" s="133"/>
    </row>
    <row r="251" spans="1:46" ht="12.75" customHeight="1">
      <c r="A251" s="91">
        <v>3</v>
      </c>
      <c r="B251" s="92">
        <v>2</v>
      </c>
      <c r="C251" s="92">
        <v>1</v>
      </c>
      <c r="D251" s="92">
        <v>5</v>
      </c>
      <c r="E251" s="92">
        <v>1</v>
      </c>
      <c r="F251" s="93">
        <v>1</v>
      </c>
      <c r="G251" s="108" t="s">
        <v>172</v>
      </c>
      <c r="H251" s="42">
        <v>214</v>
      </c>
      <c r="I251" s="110"/>
      <c r="J251" s="110"/>
      <c r="K251" s="110"/>
      <c r="L251" s="1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33"/>
      <c r="AC251" s="133"/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/>
      <c r="AQ251" s="133"/>
      <c r="AR251" s="133"/>
      <c r="AS251" s="133"/>
      <c r="AT251" s="133"/>
    </row>
    <row r="252" spans="1:46" ht="12.75" customHeight="1">
      <c r="A252" s="63">
        <v>3</v>
      </c>
      <c r="B252" s="64">
        <v>2</v>
      </c>
      <c r="C252" s="64">
        <v>1</v>
      </c>
      <c r="D252" s="64">
        <v>6</v>
      </c>
      <c r="E252" s="64"/>
      <c r="F252" s="66"/>
      <c r="G252" s="65" t="s">
        <v>173</v>
      </c>
      <c r="H252" s="80">
        <v>215</v>
      </c>
      <c r="I252" s="53">
        <v>0</v>
      </c>
      <c r="J252" s="100">
        <v>0</v>
      </c>
      <c r="K252" s="54">
        <v>0</v>
      </c>
      <c r="L252" s="54">
        <v>0</v>
      </c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33"/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/>
      <c r="AQ252" s="133"/>
      <c r="AR252" s="133"/>
      <c r="AS252" s="133"/>
      <c r="AT252" s="133"/>
    </row>
    <row r="253" spans="1:46" ht="12.75" customHeight="1">
      <c r="A253" s="63">
        <v>3</v>
      </c>
      <c r="B253" s="63">
        <v>2</v>
      </c>
      <c r="C253" s="64">
        <v>1</v>
      </c>
      <c r="D253" s="64">
        <v>6</v>
      </c>
      <c r="E253" s="64">
        <v>1</v>
      </c>
      <c r="F253" s="66"/>
      <c r="G253" s="65" t="s">
        <v>173</v>
      </c>
      <c r="H253" s="42">
        <v>216</v>
      </c>
      <c r="I253" s="53">
        <v>0</v>
      </c>
      <c r="J253" s="100">
        <v>0</v>
      </c>
      <c r="K253" s="54">
        <v>0</v>
      </c>
      <c r="L253" s="54"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/>
      <c r="AQ253" s="133"/>
      <c r="AR253" s="133"/>
      <c r="AS253" s="133"/>
      <c r="AT253" s="133"/>
    </row>
    <row r="254" spans="1:46" ht="12.75" customHeight="1">
      <c r="A254" s="59">
        <v>3</v>
      </c>
      <c r="B254" s="59">
        <v>2</v>
      </c>
      <c r="C254" s="64">
        <v>1</v>
      </c>
      <c r="D254" s="64">
        <v>6</v>
      </c>
      <c r="E254" s="64">
        <v>1</v>
      </c>
      <c r="F254" s="66">
        <v>1</v>
      </c>
      <c r="G254" s="65" t="s">
        <v>173</v>
      </c>
      <c r="H254" s="80">
        <v>217</v>
      </c>
      <c r="I254" s="110"/>
      <c r="J254" s="110"/>
      <c r="K254" s="110"/>
      <c r="L254" s="1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33"/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/>
      <c r="AQ254" s="133"/>
      <c r="AR254" s="133"/>
      <c r="AS254" s="133"/>
      <c r="AT254" s="133"/>
    </row>
    <row r="255" spans="1:46" ht="12.75" customHeight="1">
      <c r="A255" s="63">
        <v>3</v>
      </c>
      <c r="B255" s="63">
        <v>2</v>
      </c>
      <c r="C255" s="64">
        <v>1</v>
      </c>
      <c r="D255" s="64">
        <v>7</v>
      </c>
      <c r="E255" s="64"/>
      <c r="F255" s="66"/>
      <c r="G255" s="65" t="s">
        <v>174</v>
      </c>
      <c r="H255" s="42">
        <v>218</v>
      </c>
      <c r="I255" s="53">
        <v>0</v>
      </c>
      <c r="J255" s="100">
        <v>0</v>
      </c>
      <c r="K255" s="54">
        <v>0</v>
      </c>
      <c r="L255" s="54">
        <v>0</v>
      </c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33"/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/>
      <c r="AQ255" s="133"/>
      <c r="AR255" s="133"/>
      <c r="AS255" s="133"/>
      <c r="AT255" s="133"/>
    </row>
    <row r="256" spans="1:46" ht="12.75" customHeight="1">
      <c r="A256" s="63">
        <v>3</v>
      </c>
      <c r="B256" s="64">
        <v>2</v>
      </c>
      <c r="C256" s="64">
        <v>1</v>
      </c>
      <c r="D256" s="64">
        <v>7</v>
      </c>
      <c r="E256" s="64">
        <v>1</v>
      </c>
      <c r="F256" s="66"/>
      <c r="G256" s="65" t="s">
        <v>174</v>
      </c>
      <c r="H256" s="80">
        <v>219</v>
      </c>
      <c r="I256" s="53">
        <v>0</v>
      </c>
      <c r="J256" s="53">
        <v>0</v>
      </c>
      <c r="K256" s="53">
        <v>0</v>
      </c>
      <c r="L256" s="53">
        <v>0</v>
      </c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33"/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/>
      <c r="AQ256" s="133"/>
      <c r="AR256" s="133"/>
      <c r="AS256" s="133"/>
      <c r="AT256" s="133"/>
    </row>
    <row r="257" spans="1:46" ht="12.75" customHeight="1">
      <c r="A257" s="63">
        <v>3</v>
      </c>
      <c r="B257" s="64">
        <v>2</v>
      </c>
      <c r="C257" s="64">
        <v>1</v>
      </c>
      <c r="D257" s="64">
        <v>7</v>
      </c>
      <c r="E257" s="64">
        <v>1</v>
      </c>
      <c r="F257" s="66">
        <v>1</v>
      </c>
      <c r="G257" s="65" t="s">
        <v>169</v>
      </c>
      <c r="H257" s="42">
        <v>220</v>
      </c>
      <c r="I257" s="110"/>
      <c r="J257" s="110"/>
      <c r="K257" s="110"/>
      <c r="L257" s="1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33"/>
      <c r="AC257" s="133"/>
      <c r="AD257" s="133"/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/>
      <c r="AQ257" s="133"/>
      <c r="AR257" s="133"/>
      <c r="AS257" s="133"/>
      <c r="AT257" s="133"/>
    </row>
    <row r="258" spans="1:46" ht="12.75" customHeight="1">
      <c r="A258" s="63">
        <v>3</v>
      </c>
      <c r="B258" s="64">
        <v>2</v>
      </c>
      <c r="C258" s="64">
        <v>1</v>
      </c>
      <c r="D258" s="64">
        <v>7</v>
      </c>
      <c r="E258" s="64">
        <v>1</v>
      </c>
      <c r="F258" s="66">
        <v>2</v>
      </c>
      <c r="G258" s="65" t="s">
        <v>170</v>
      </c>
      <c r="H258" s="80">
        <v>221</v>
      </c>
      <c r="I258" s="70"/>
      <c r="J258" s="70"/>
      <c r="K258" s="70"/>
      <c r="L258" s="7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/>
      <c r="AQ258" s="133"/>
      <c r="AR258" s="133"/>
      <c r="AS258" s="133"/>
      <c r="AT258" s="133"/>
    </row>
    <row r="259" spans="1:46" ht="12.75" customHeight="1">
      <c r="A259" s="63">
        <v>3</v>
      </c>
      <c r="B259" s="64">
        <v>2</v>
      </c>
      <c r="C259" s="64">
        <v>2</v>
      </c>
      <c r="D259" s="133"/>
      <c r="E259" s="133"/>
      <c r="F259" s="134"/>
      <c r="G259" s="65" t="s">
        <v>175</v>
      </c>
      <c r="H259" s="42">
        <v>222</v>
      </c>
      <c r="I259" s="53">
        <v>0</v>
      </c>
      <c r="J259" s="100">
        <v>0</v>
      </c>
      <c r="K259" s="54">
        <v>0</v>
      </c>
      <c r="L259" s="53"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</row>
    <row r="260" spans="1:46" ht="25.5" customHeight="1">
      <c r="A260" s="63">
        <v>3</v>
      </c>
      <c r="B260" s="64">
        <v>2</v>
      </c>
      <c r="C260" s="64">
        <v>2</v>
      </c>
      <c r="D260" s="64">
        <v>1</v>
      </c>
      <c r="E260" s="64"/>
      <c r="F260" s="66"/>
      <c r="G260" s="65" t="s">
        <v>176</v>
      </c>
      <c r="H260" s="80">
        <v>223</v>
      </c>
      <c r="I260" s="53">
        <v>0</v>
      </c>
      <c r="J260" s="100">
        <v>0</v>
      </c>
      <c r="K260" s="54">
        <v>0</v>
      </c>
      <c r="L260" s="53">
        <v>0</v>
      </c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/>
      <c r="AQ260" s="133"/>
      <c r="AR260" s="133"/>
      <c r="AS260" s="133"/>
      <c r="AT260" s="133"/>
    </row>
    <row r="261" spans="1:46" ht="25.5" customHeight="1">
      <c r="A261" s="67">
        <v>3</v>
      </c>
      <c r="B261" s="63">
        <v>2</v>
      </c>
      <c r="C261" s="64">
        <v>2</v>
      </c>
      <c r="D261" s="64">
        <v>1</v>
      </c>
      <c r="E261" s="64">
        <v>1</v>
      </c>
      <c r="F261" s="66"/>
      <c r="G261" s="65" t="s">
        <v>177</v>
      </c>
      <c r="H261" s="42">
        <v>224</v>
      </c>
      <c r="I261" s="53">
        <v>0</v>
      </c>
      <c r="J261" s="53">
        <v>0</v>
      </c>
      <c r="K261" s="53">
        <v>0</v>
      </c>
      <c r="L261" s="53">
        <v>0</v>
      </c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/>
      <c r="AQ261" s="133"/>
      <c r="AR261" s="133"/>
      <c r="AS261" s="133"/>
      <c r="AT261" s="133"/>
    </row>
    <row r="262" spans="1:46" ht="12.75" customHeight="1">
      <c r="A262" s="67">
        <v>3</v>
      </c>
      <c r="B262" s="63">
        <v>2</v>
      </c>
      <c r="C262" s="64">
        <v>2</v>
      </c>
      <c r="D262" s="64">
        <v>1</v>
      </c>
      <c r="E262" s="64">
        <v>1</v>
      </c>
      <c r="F262" s="66">
        <v>1</v>
      </c>
      <c r="G262" s="65" t="s">
        <v>161</v>
      </c>
      <c r="H262" s="80">
        <v>225</v>
      </c>
      <c r="I262" s="70"/>
      <c r="J262" s="70"/>
      <c r="K262" s="70"/>
      <c r="L262" s="7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/>
      <c r="AQ262" s="133"/>
      <c r="AR262" s="133"/>
      <c r="AS262" s="133"/>
      <c r="AT262" s="133"/>
    </row>
    <row r="263" spans="1:46" ht="12.75" customHeight="1">
      <c r="A263" s="85">
        <v>3</v>
      </c>
      <c r="B263" s="59">
        <v>2</v>
      </c>
      <c r="C263" s="57">
        <v>2</v>
      </c>
      <c r="D263" s="57">
        <v>1</v>
      </c>
      <c r="E263" s="57">
        <v>1</v>
      </c>
      <c r="F263" s="60">
        <v>2</v>
      </c>
      <c r="G263" s="135" t="s">
        <v>162</v>
      </c>
      <c r="H263" s="42">
        <v>226</v>
      </c>
      <c r="I263" s="70"/>
      <c r="J263" s="70"/>
      <c r="K263" s="70"/>
      <c r="L263" s="7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</row>
    <row r="264" spans="1:46" ht="12.75" customHeight="1">
      <c r="A264" s="67">
        <v>3</v>
      </c>
      <c r="B264" s="63">
        <v>2</v>
      </c>
      <c r="C264" s="64">
        <v>2</v>
      </c>
      <c r="D264" s="64">
        <v>1</v>
      </c>
      <c r="E264" s="64">
        <v>1</v>
      </c>
      <c r="F264" s="66">
        <v>3</v>
      </c>
      <c r="G264" s="65" t="s">
        <v>163</v>
      </c>
      <c r="H264" s="80">
        <v>227</v>
      </c>
      <c r="I264" s="70"/>
      <c r="J264" s="70"/>
      <c r="K264" s="70"/>
      <c r="L264" s="7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</row>
    <row r="265" spans="1:46" ht="12.75" customHeight="1">
      <c r="A265" s="67">
        <v>3</v>
      </c>
      <c r="B265" s="63">
        <v>2</v>
      </c>
      <c r="C265" s="64">
        <v>2</v>
      </c>
      <c r="D265" s="64">
        <v>1</v>
      </c>
      <c r="E265" s="64">
        <v>1</v>
      </c>
      <c r="F265" s="66">
        <v>4</v>
      </c>
      <c r="G265" s="65" t="s">
        <v>164</v>
      </c>
      <c r="H265" s="42">
        <v>228</v>
      </c>
      <c r="I265" s="70"/>
      <c r="J265" s="69"/>
      <c r="K265" s="70"/>
      <c r="L265" s="7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</row>
    <row r="266" spans="1:46" ht="25.5" customHeight="1">
      <c r="A266" s="67">
        <v>3</v>
      </c>
      <c r="B266" s="63">
        <v>2</v>
      </c>
      <c r="C266" s="64">
        <v>2</v>
      </c>
      <c r="D266" s="64">
        <v>2</v>
      </c>
      <c r="E266" s="64"/>
      <c r="F266" s="66"/>
      <c r="G266" s="65" t="s">
        <v>165</v>
      </c>
      <c r="H266" s="80">
        <v>229</v>
      </c>
      <c r="I266" s="53">
        <v>0</v>
      </c>
      <c r="J266" s="54">
        <v>0</v>
      </c>
      <c r="K266" s="53">
        <v>0</v>
      </c>
      <c r="L266" s="54">
        <v>0</v>
      </c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</row>
    <row r="267" spans="1:46" ht="25.5" customHeight="1">
      <c r="A267" s="63">
        <v>3</v>
      </c>
      <c r="B267" s="64">
        <v>2</v>
      </c>
      <c r="C267" s="57">
        <v>2</v>
      </c>
      <c r="D267" s="57">
        <v>2</v>
      </c>
      <c r="E267" s="57">
        <v>1</v>
      </c>
      <c r="F267" s="60"/>
      <c r="G267" s="58" t="s">
        <v>165</v>
      </c>
      <c r="H267" s="42">
        <v>230</v>
      </c>
      <c r="I267" s="73">
        <v>0</v>
      </c>
      <c r="J267" s="99">
        <v>0</v>
      </c>
      <c r="K267" s="74">
        <v>0</v>
      </c>
      <c r="L267" s="74">
        <v>0</v>
      </c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/>
      <c r="AQ267" s="133"/>
      <c r="AR267" s="133"/>
      <c r="AS267" s="133"/>
      <c r="AT267" s="133"/>
    </row>
    <row r="268" spans="1:46" ht="12.75" customHeight="1">
      <c r="A268" s="63">
        <v>3</v>
      </c>
      <c r="B268" s="64">
        <v>2</v>
      </c>
      <c r="C268" s="64">
        <v>2</v>
      </c>
      <c r="D268" s="64">
        <v>2</v>
      </c>
      <c r="E268" s="64">
        <v>1</v>
      </c>
      <c r="F268" s="66">
        <v>1</v>
      </c>
      <c r="G268" s="65" t="s">
        <v>166</v>
      </c>
      <c r="H268" s="80">
        <v>231</v>
      </c>
      <c r="I268" s="70"/>
      <c r="J268" s="70"/>
      <c r="K268" s="70"/>
      <c r="L268" s="7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/>
      <c r="AQ268" s="133"/>
      <c r="AR268" s="133"/>
      <c r="AS268" s="133"/>
      <c r="AT268" s="133"/>
    </row>
    <row r="269" spans="1:46" ht="12.75" customHeight="1">
      <c r="A269" s="63">
        <v>3</v>
      </c>
      <c r="B269" s="64">
        <v>2</v>
      </c>
      <c r="C269" s="64">
        <v>2</v>
      </c>
      <c r="D269" s="64">
        <v>2</v>
      </c>
      <c r="E269" s="64">
        <v>1</v>
      </c>
      <c r="F269" s="66">
        <v>2</v>
      </c>
      <c r="G269" s="63" t="s">
        <v>167</v>
      </c>
      <c r="H269" s="42">
        <v>232</v>
      </c>
      <c r="I269" s="70"/>
      <c r="J269" s="70"/>
      <c r="K269" s="70"/>
      <c r="L269" s="7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/>
      <c r="AQ269" s="133"/>
      <c r="AR269" s="133"/>
      <c r="AS269" s="133"/>
      <c r="AT269" s="133"/>
    </row>
    <row r="270" spans="1:46" ht="12.75" customHeight="1">
      <c r="A270" s="63">
        <v>3</v>
      </c>
      <c r="B270" s="64">
        <v>2</v>
      </c>
      <c r="C270" s="64">
        <v>2</v>
      </c>
      <c r="D270" s="64">
        <v>3</v>
      </c>
      <c r="E270" s="64"/>
      <c r="F270" s="66"/>
      <c r="G270" s="65" t="s">
        <v>168</v>
      </c>
      <c r="H270" s="80">
        <v>233</v>
      </c>
      <c r="I270" s="53">
        <v>0</v>
      </c>
      <c r="J270" s="100">
        <v>0</v>
      </c>
      <c r="K270" s="54">
        <v>0</v>
      </c>
      <c r="L270" s="54">
        <v>0</v>
      </c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</row>
    <row r="271" spans="1:46" ht="12.75" customHeight="1">
      <c r="A271" s="59">
        <v>3</v>
      </c>
      <c r="B271" s="64">
        <v>2</v>
      </c>
      <c r="C271" s="64">
        <v>2</v>
      </c>
      <c r="D271" s="64">
        <v>3</v>
      </c>
      <c r="E271" s="64">
        <v>1</v>
      </c>
      <c r="F271" s="66"/>
      <c r="G271" s="65" t="s">
        <v>168</v>
      </c>
      <c r="H271" s="42">
        <v>234</v>
      </c>
      <c r="I271" s="53">
        <v>0</v>
      </c>
      <c r="J271" s="53">
        <v>0</v>
      </c>
      <c r="K271" s="53">
        <v>0</v>
      </c>
      <c r="L271" s="53">
        <v>0</v>
      </c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</row>
    <row r="272" spans="1:46" ht="12.75" customHeight="1">
      <c r="A272" s="59">
        <v>3</v>
      </c>
      <c r="B272" s="64">
        <v>2</v>
      </c>
      <c r="C272" s="64">
        <v>2</v>
      </c>
      <c r="D272" s="64">
        <v>3</v>
      </c>
      <c r="E272" s="64">
        <v>1</v>
      </c>
      <c r="F272" s="66">
        <v>1</v>
      </c>
      <c r="G272" s="65" t="s">
        <v>169</v>
      </c>
      <c r="H272" s="80">
        <v>235</v>
      </c>
      <c r="I272" s="95"/>
      <c r="J272" s="122"/>
      <c r="K272" s="95"/>
      <c r="L272" s="6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</row>
    <row r="273" spans="1:46" ht="12.75" customHeight="1">
      <c r="A273" s="59">
        <v>3</v>
      </c>
      <c r="B273" s="64">
        <v>2</v>
      </c>
      <c r="C273" s="64">
        <v>2</v>
      </c>
      <c r="D273" s="64">
        <v>3</v>
      </c>
      <c r="E273" s="64">
        <v>1</v>
      </c>
      <c r="F273" s="66">
        <v>2</v>
      </c>
      <c r="G273" s="65" t="s">
        <v>170</v>
      </c>
      <c r="H273" s="42">
        <v>236</v>
      </c>
      <c r="I273" s="95"/>
      <c r="J273" s="69"/>
      <c r="K273" s="95"/>
      <c r="L273" s="1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/>
      <c r="AQ273" s="133"/>
      <c r="AR273" s="133"/>
      <c r="AS273" s="133"/>
      <c r="AT273" s="133"/>
    </row>
    <row r="274" spans="1:46" ht="12.75" customHeight="1">
      <c r="A274" s="63">
        <v>3</v>
      </c>
      <c r="B274" s="64">
        <v>2</v>
      </c>
      <c r="C274" s="64">
        <v>2</v>
      </c>
      <c r="D274" s="64">
        <v>4</v>
      </c>
      <c r="E274" s="64"/>
      <c r="F274" s="66"/>
      <c r="G274" s="65" t="s">
        <v>171</v>
      </c>
      <c r="H274" s="80">
        <v>237</v>
      </c>
      <c r="I274" s="53">
        <v>0</v>
      </c>
      <c r="J274" s="100">
        <v>0</v>
      </c>
      <c r="K274" s="54">
        <v>0</v>
      </c>
      <c r="L274" s="54">
        <v>0</v>
      </c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/>
      <c r="AQ274" s="133"/>
      <c r="AR274" s="133"/>
      <c r="AS274" s="133"/>
      <c r="AT274" s="133"/>
    </row>
    <row r="275" spans="1:46" ht="12.75" customHeight="1">
      <c r="A275" s="63">
        <v>3</v>
      </c>
      <c r="B275" s="64">
        <v>2</v>
      </c>
      <c r="C275" s="64">
        <v>2</v>
      </c>
      <c r="D275" s="64">
        <v>4</v>
      </c>
      <c r="E275" s="64">
        <v>1</v>
      </c>
      <c r="F275" s="66"/>
      <c r="G275" s="65" t="s">
        <v>171</v>
      </c>
      <c r="H275" s="42">
        <v>238</v>
      </c>
      <c r="I275" s="53">
        <v>0</v>
      </c>
      <c r="J275" s="100">
        <v>0</v>
      </c>
      <c r="K275" s="54">
        <v>0</v>
      </c>
      <c r="L275" s="54">
        <v>0</v>
      </c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/>
      <c r="AQ275" s="133"/>
      <c r="AR275" s="133"/>
      <c r="AS275" s="133"/>
      <c r="AT275" s="133"/>
    </row>
    <row r="276" spans="1:46" ht="12.75" customHeight="1">
      <c r="A276" s="63">
        <v>3</v>
      </c>
      <c r="B276" s="64">
        <v>2</v>
      </c>
      <c r="C276" s="64">
        <v>2</v>
      </c>
      <c r="D276" s="64">
        <v>4</v>
      </c>
      <c r="E276" s="64">
        <v>1</v>
      </c>
      <c r="F276" s="66">
        <v>1</v>
      </c>
      <c r="G276" s="65" t="s">
        <v>169</v>
      </c>
      <c r="H276" s="80">
        <v>239</v>
      </c>
      <c r="I276" s="70"/>
      <c r="J276" s="70"/>
      <c r="K276" s="70"/>
      <c r="L276" s="7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/>
      <c r="AQ276" s="133"/>
      <c r="AR276" s="133"/>
      <c r="AS276" s="133"/>
      <c r="AT276" s="133"/>
    </row>
    <row r="277" spans="1:46" ht="12.75" customHeight="1">
      <c r="A277" s="59">
        <v>3</v>
      </c>
      <c r="B277" s="57">
        <v>2</v>
      </c>
      <c r="C277" s="57">
        <v>2</v>
      </c>
      <c r="D277" s="57">
        <v>4</v>
      </c>
      <c r="E277" s="57">
        <v>1</v>
      </c>
      <c r="F277" s="60">
        <v>2</v>
      </c>
      <c r="G277" s="67" t="s">
        <v>170</v>
      </c>
      <c r="H277" s="42">
        <v>240</v>
      </c>
      <c r="I277" s="70"/>
      <c r="J277" s="70"/>
      <c r="K277" s="70"/>
      <c r="L277" s="7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</row>
    <row r="278" spans="1:46" ht="12.75" customHeight="1">
      <c r="A278" s="63">
        <v>3</v>
      </c>
      <c r="B278" s="64">
        <v>2</v>
      </c>
      <c r="C278" s="64">
        <v>2</v>
      </c>
      <c r="D278" s="64">
        <v>5</v>
      </c>
      <c r="E278" s="64"/>
      <c r="F278" s="66"/>
      <c r="G278" s="65" t="s">
        <v>172</v>
      </c>
      <c r="H278" s="80">
        <v>241</v>
      </c>
      <c r="I278" s="53">
        <v>0</v>
      </c>
      <c r="J278" s="100">
        <v>0</v>
      </c>
      <c r="K278" s="54">
        <v>0</v>
      </c>
      <c r="L278" s="54">
        <v>0</v>
      </c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</row>
    <row r="279" spans="1:46" ht="12.75" customHeight="1">
      <c r="A279" s="63">
        <v>3</v>
      </c>
      <c r="B279" s="64">
        <v>2</v>
      </c>
      <c r="C279" s="64">
        <v>2</v>
      </c>
      <c r="D279" s="64">
        <v>5</v>
      </c>
      <c r="E279" s="64">
        <v>1</v>
      </c>
      <c r="F279" s="66"/>
      <c r="G279" s="65" t="s">
        <v>172</v>
      </c>
      <c r="H279" s="42">
        <v>242</v>
      </c>
      <c r="I279" s="53">
        <v>0</v>
      </c>
      <c r="J279" s="100">
        <v>0</v>
      </c>
      <c r="K279" s="100">
        <v>0</v>
      </c>
      <c r="L279" s="54"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/>
      <c r="AQ279" s="133"/>
      <c r="AR279" s="133"/>
      <c r="AS279" s="133"/>
      <c r="AT279" s="133"/>
    </row>
    <row r="280" spans="1:46" ht="12.75" customHeight="1">
      <c r="A280" s="63">
        <v>3</v>
      </c>
      <c r="B280" s="64">
        <v>2</v>
      </c>
      <c r="C280" s="64">
        <v>2</v>
      </c>
      <c r="D280" s="64">
        <v>5</v>
      </c>
      <c r="E280" s="64">
        <v>1</v>
      </c>
      <c r="F280" s="66">
        <v>1</v>
      </c>
      <c r="G280" s="65" t="s">
        <v>172</v>
      </c>
      <c r="H280" s="80">
        <v>243</v>
      </c>
      <c r="I280" s="110"/>
      <c r="J280" s="110"/>
      <c r="K280" s="110"/>
      <c r="L280" s="1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</row>
    <row r="281" spans="1:46" ht="12.75" customHeight="1">
      <c r="A281" s="63">
        <v>3</v>
      </c>
      <c r="B281" s="64">
        <v>2</v>
      </c>
      <c r="C281" s="64">
        <v>2</v>
      </c>
      <c r="D281" s="64">
        <v>6</v>
      </c>
      <c r="E281" s="64"/>
      <c r="F281" s="66"/>
      <c r="G281" s="65" t="s">
        <v>173</v>
      </c>
      <c r="H281" s="42">
        <v>244</v>
      </c>
      <c r="I281" s="53">
        <v>0</v>
      </c>
      <c r="J281" s="136">
        <v>0</v>
      </c>
      <c r="K281" s="100">
        <v>0</v>
      </c>
      <c r="L281" s="54">
        <v>0</v>
      </c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</row>
    <row r="282" spans="1:46" ht="12.75" customHeight="1">
      <c r="A282" s="63">
        <v>3</v>
      </c>
      <c r="B282" s="64">
        <v>2</v>
      </c>
      <c r="C282" s="64">
        <v>2</v>
      </c>
      <c r="D282" s="64">
        <v>6</v>
      </c>
      <c r="E282" s="64">
        <v>1</v>
      </c>
      <c r="F282" s="66"/>
      <c r="G282" s="65" t="s">
        <v>173</v>
      </c>
      <c r="H282" s="80">
        <v>245</v>
      </c>
      <c r="I282" s="53">
        <v>0</v>
      </c>
      <c r="J282" s="136">
        <v>0</v>
      </c>
      <c r="K282" s="100">
        <v>0</v>
      </c>
      <c r="L282" s="54"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</row>
    <row r="283" spans="1:46" ht="12.75" customHeight="1">
      <c r="A283" s="63">
        <v>3</v>
      </c>
      <c r="B283" s="92">
        <v>2</v>
      </c>
      <c r="C283" s="92">
        <v>2</v>
      </c>
      <c r="D283" s="64">
        <v>6</v>
      </c>
      <c r="E283" s="92">
        <v>1</v>
      </c>
      <c r="F283" s="93">
        <v>1</v>
      </c>
      <c r="G283" s="108" t="s">
        <v>173</v>
      </c>
      <c r="H283" s="42">
        <v>246</v>
      </c>
      <c r="I283" s="110"/>
      <c r="J283" s="110"/>
      <c r="K283" s="110"/>
      <c r="L283" s="1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</row>
    <row r="284" spans="1:46" ht="12.75" customHeight="1">
      <c r="A284" s="67">
        <v>3</v>
      </c>
      <c r="B284" s="63">
        <v>2</v>
      </c>
      <c r="C284" s="64">
        <v>2</v>
      </c>
      <c r="D284" s="64">
        <v>7</v>
      </c>
      <c r="E284" s="64"/>
      <c r="F284" s="66"/>
      <c r="G284" s="65" t="s">
        <v>174</v>
      </c>
      <c r="H284" s="80">
        <v>247</v>
      </c>
      <c r="I284" s="53">
        <v>0</v>
      </c>
      <c r="J284" s="136">
        <v>0</v>
      </c>
      <c r="K284" s="100">
        <v>0</v>
      </c>
      <c r="L284" s="54">
        <v>0</v>
      </c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</row>
    <row r="285" spans="1:46" ht="12.75" customHeight="1">
      <c r="A285" s="67">
        <v>3</v>
      </c>
      <c r="B285" s="63">
        <v>2</v>
      </c>
      <c r="C285" s="64">
        <v>2</v>
      </c>
      <c r="D285" s="64">
        <v>7</v>
      </c>
      <c r="E285" s="64">
        <v>1</v>
      </c>
      <c r="F285" s="66"/>
      <c r="G285" s="65" t="s">
        <v>174</v>
      </c>
      <c r="H285" s="42">
        <v>248</v>
      </c>
      <c r="I285" s="53">
        <v>0</v>
      </c>
      <c r="J285" s="53">
        <v>0</v>
      </c>
      <c r="K285" s="53">
        <v>0</v>
      </c>
      <c r="L285" s="53">
        <v>0</v>
      </c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</row>
    <row r="286" spans="1:46" ht="12.75" customHeight="1">
      <c r="A286" s="67">
        <v>3</v>
      </c>
      <c r="B286" s="63">
        <v>2</v>
      </c>
      <c r="C286" s="63">
        <v>2</v>
      </c>
      <c r="D286" s="64">
        <v>7</v>
      </c>
      <c r="E286" s="64">
        <v>1</v>
      </c>
      <c r="F286" s="66">
        <v>1</v>
      </c>
      <c r="G286" s="65" t="s">
        <v>169</v>
      </c>
      <c r="H286" s="80">
        <v>249</v>
      </c>
      <c r="I286" s="110"/>
      <c r="J286" s="110"/>
      <c r="K286" s="110"/>
      <c r="L286" s="1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</row>
    <row r="287" spans="1:46" ht="12.75" customHeight="1">
      <c r="A287" s="67">
        <v>3</v>
      </c>
      <c r="B287" s="63">
        <v>2</v>
      </c>
      <c r="C287" s="63">
        <v>2</v>
      </c>
      <c r="D287" s="64">
        <v>7</v>
      </c>
      <c r="E287" s="64">
        <v>1</v>
      </c>
      <c r="F287" s="66">
        <v>2</v>
      </c>
      <c r="G287" s="65" t="s">
        <v>170</v>
      </c>
      <c r="H287" s="42">
        <v>250</v>
      </c>
      <c r="I287" s="70"/>
      <c r="J287" s="70"/>
      <c r="K287" s="70"/>
      <c r="L287" s="7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/>
      <c r="AQ287" s="133"/>
      <c r="AR287" s="133"/>
      <c r="AS287" s="133"/>
      <c r="AT287" s="133"/>
    </row>
    <row r="288" spans="1:46" ht="25.5" customHeight="1">
      <c r="A288" s="71">
        <v>3</v>
      </c>
      <c r="B288" s="71">
        <v>3</v>
      </c>
      <c r="C288" s="48"/>
      <c r="D288" s="49"/>
      <c r="E288" s="49"/>
      <c r="F288" s="51"/>
      <c r="G288" s="50" t="s">
        <v>178</v>
      </c>
      <c r="H288" s="80">
        <v>251</v>
      </c>
      <c r="I288" s="53">
        <v>0</v>
      </c>
      <c r="J288" s="136">
        <v>0</v>
      </c>
      <c r="K288" s="100">
        <v>0</v>
      </c>
      <c r="L288" s="54">
        <v>0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/>
      <c r="AQ288" s="133"/>
      <c r="AR288" s="133"/>
      <c r="AS288" s="133"/>
      <c r="AT288" s="133"/>
    </row>
    <row r="289" spans="1:46" ht="12.75" customHeight="1">
      <c r="A289" s="67">
        <v>3</v>
      </c>
      <c r="B289" s="67">
        <v>3</v>
      </c>
      <c r="C289" s="63">
        <v>1</v>
      </c>
      <c r="D289" s="64"/>
      <c r="E289" s="64"/>
      <c r="F289" s="66"/>
      <c r="G289" s="65" t="s">
        <v>159</v>
      </c>
      <c r="H289" s="42">
        <v>252</v>
      </c>
      <c r="I289" s="53">
        <v>0</v>
      </c>
      <c r="J289" s="136">
        <v>0</v>
      </c>
      <c r="K289" s="100">
        <v>0</v>
      </c>
      <c r="L289" s="54"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/>
      <c r="AQ289" s="133"/>
      <c r="AR289" s="133"/>
      <c r="AS289" s="133"/>
      <c r="AT289" s="133"/>
    </row>
    <row r="290" spans="1:46" ht="12.75" customHeight="1">
      <c r="A290" s="185">
        <v>1</v>
      </c>
      <c r="B290" s="186"/>
      <c r="C290" s="186"/>
      <c r="D290" s="186"/>
      <c r="E290" s="186"/>
      <c r="F290" s="187"/>
      <c r="G290" s="116">
        <v>2</v>
      </c>
      <c r="H290" s="86">
        <v>3</v>
      </c>
      <c r="I290" s="88">
        <v>4</v>
      </c>
      <c r="J290" s="89">
        <v>5</v>
      </c>
      <c r="K290" s="90">
        <v>6</v>
      </c>
      <c r="L290" s="88">
        <v>7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/>
      <c r="AQ290" s="133"/>
      <c r="AR290" s="133"/>
      <c r="AS290" s="133"/>
      <c r="AT290" s="133"/>
    </row>
    <row r="291" spans="1:46" ht="25.5" customHeight="1">
      <c r="A291" s="67">
        <v>3</v>
      </c>
      <c r="B291" s="67">
        <v>3</v>
      </c>
      <c r="C291" s="63">
        <v>1</v>
      </c>
      <c r="D291" s="64">
        <v>1</v>
      </c>
      <c r="E291" s="64"/>
      <c r="F291" s="66"/>
      <c r="G291" s="65" t="s">
        <v>160</v>
      </c>
      <c r="H291" s="80">
        <v>253</v>
      </c>
      <c r="I291" s="53">
        <v>0</v>
      </c>
      <c r="J291" s="136">
        <v>0</v>
      </c>
      <c r="K291" s="100">
        <v>0</v>
      </c>
      <c r="L291" s="54">
        <v>0</v>
      </c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/>
      <c r="AQ291" s="133"/>
      <c r="AR291" s="133"/>
      <c r="AS291" s="133"/>
      <c r="AT291" s="133"/>
    </row>
    <row r="292" spans="1:46" ht="25.5" customHeight="1">
      <c r="A292" s="67">
        <v>3</v>
      </c>
      <c r="B292" s="67">
        <v>3</v>
      </c>
      <c r="C292" s="63">
        <v>1</v>
      </c>
      <c r="D292" s="64">
        <v>1</v>
      </c>
      <c r="E292" s="64">
        <v>1</v>
      </c>
      <c r="F292" s="66"/>
      <c r="G292" s="65" t="s">
        <v>160</v>
      </c>
      <c r="H292" s="42">
        <v>254</v>
      </c>
      <c r="I292" s="53">
        <v>0</v>
      </c>
      <c r="J292" s="136">
        <v>0</v>
      </c>
      <c r="K292" s="100">
        <v>0</v>
      </c>
      <c r="L292" s="54">
        <v>0</v>
      </c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</row>
    <row r="293" spans="1:46" ht="12.75" customHeight="1">
      <c r="A293" s="67">
        <v>3</v>
      </c>
      <c r="B293" s="67">
        <v>3</v>
      </c>
      <c r="C293" s="63">
        <v>1</v>
      </c>
      <c r="D293" s="64">
        <v>1</v>
      </c>
      <c r="E293" s="64">
        <v>1</v>
      </c>
      <c r="F293" s="66">
        <v>1</v>
      </c>
      <c r="G293" s="65" t="s">
        <v>161</v>
      </c>
      <c r="H293" s="80">
        <v>255</v>
      </c>
      <c r="I293" s="70"/>
      <c r="J293" s="70"/>
      <c r="K293" s="70"/>
      <c r="L293" s="7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</row>
    <row r="294" spans="1:46" ht="12.75" customHeight="1">
      <c r="A294" s="67">
        <v>3</v>
      </c>
      <c r="B294" s="67">
        <v>3</v>
      </c>
      <c r="C294" s="63">
        <v>1</v>
      </c>
      <c r="D294" s="64">
        <v>1</v>
      </c>
      <c r="E294" s="64">
        <v>1</v>
      </c>
      <c r="F294" s="66">
        <v>2</v>
      </c>
      <c r="G294" s="65" t="s">
        <v>162</v>
      </c>
      <c r="H294" s="42">
        <v>256</v>
      </c>
      <c r="I294" s="70"/>
      <c r="J294" s="70"/>
      <c r="K294" s="70"/>
      <c r="L294" s="7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</row>
    <row r="295" spans="1:46" ht="12.75" customHeight="1">
      <c r="A295" s="67">
        <v>3</v>
      </c>
      <c r="B295" s="63">
        <v>3</v>
      </c>
      <c r="C295" s="59">
        <v>1</v>
      </c>
      <c r="D295" s="64">
        <v>1</v>
      </c>
      <c r="E295" s="64">
        <v>1</v>
      </c>
      <c r="F295" s="66">
        <v>3</v>
      </c>
      <c r="G295" s="65" t="s">
        <v>179</v>
      </c>
      <c r="H295" s="80">
        <v>257</v>
      </c>
      <c r="I295" s="70"/>
      <c r="J295" s="70"/>
      <c r="K295" s="70"/>
      <c r="L295" s="7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/>
      <c r="AQ295" s="133"/>
      <c r="AR295" s="133"/>
      <c r="AS295" s="133"/>
      <c r="AT295" s="133"/>
    </row>
    <row r="296" spans="1:46" ht="25.5" customHeight="1">
      <c r="A296" s="85">
        <v>3</v>
      </c>
      <c r="B296" s="59">
        <v>3</v>
      </c>
      <c r="C296" s="63">
        <v>1</v>
      </c>
      <c r="D296" s="64">
        <v>2</v>
      </c>
      <c r="E296" s="64"/>
      <c r="F296" s="66"/>
      <c r="G296" s="65" t="s">
        <v>180</v>
      </c>
      <c r="H296" s="42">
        <v>258</v>
      </c>
      <c r="I296" s="53">
        <v>0</v>
      </c>
      <c r="J296" s="136">
        <v>0</v>
      </c>
      <c r="K296" s="100">
        <v>0</v>
      </c>
      <c r="L296" s="54">
        <v>0</v>
      </c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</row>
    <row r="297" spans="1:46" ht="25.5" customHeight="1">
      <c r="A297" s="85">
        <v>3</v>
      </c>
      <c r="B297" s="85">
        <v>3</v>
      </c>
      <c r="C297" s="59">
        <v>1</v>
      </c>
      <c r="D297" s="57">
        <v>2</v>
      </c>
      <c r="E297" s="57">
        <v>1</v>
      </c>
      <c r="F297" s="60"/>
      <c r="G297" s="58" t="s">
        <v>180</v>
      </c>
      <c r="H297" s="42">
        <v>259</v>
      </c>
      <c r="I297" s="73">
        <v>0</v>
      </c>
      <c r="J297" s="137">
        <v>0</v>
      </c>
      <c r="K297" s="99">
        <v>0</v>
      </c>
      <c r="L297" s="74">
        <v>0</v>
      </c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</row>
    <row r="298" spans="1:46" ht="12.75" customHeight="1">
      <c r="A298" s="67">
        <v>3</v>
      </c>
      <c r="B298" s="67">
        <v>3</v>
      </c>
      <c r="C298" s="63">
        <v>1</v>
      </c>
      <c r="D298" s="64">
        <v>2</v>
      </c>
      <c r="E298" s="64">
        <v>1</v>
      </c>
      <c r="F298" s="66">
        <v>1</v>
      </c>
      <c r="G298" s="65" t="s">
        <v>166</v>
      </c>
      <c r="H298" s="42">
        <v>260</v>
      </c>
      <c r="I298" s="70"/>
      <c r="J298" s="70"/>
      <c r="K298" s="70"/>
      <c r="L298" s="7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/>
      <c r="AQ298" s="133"/>
      <c r="AR298" s="133"/>
      <c r="AS298" s="133"/>
      <c r="AT298" s="133"/>
    </row>
    <row r="299" spans="1:46" ht="12.75" customHeight="1">
      <c r="A299" s="75">
        <v>3</v>
      </c>
      <c r="B299" s="119">
        <v>3</v>
      </c>
      <c r="C299" s="91">
        <v>1</v>
      </c>
      <c r="D299" s="92">
        <v>2</v>
      </c>
      <c r="E299" s="92">
        <v>1</v>
      </c>
      <c r="F299" s="93">
        <v>2</v>
      </c>
      <c r="G299" s="108" t="s">
        <v>167</v>
      </c>
      <c r="H299" s="42">
        <v>261</v>
      </c>
      <c r="I299" s="70"/>
      <c r="J299" s="70"/>
      <c r="K299" s="70"/>
      <c r="L299" s="7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/>
      <c r="AQ299" s="133"/>
      <c r="AR299" s="133"/>
      <c r="AS299" s="133"/>
      <c r="AT299" s="133"/>
    </row>
    <row r="300" spans="1:46" ht="12.75" customHeight="1">
      <c r="A300" s="63">
        <v>3</v>
      </c>
      <c r="B300" s="65">
        <v>3</v>
      </c>
      <c r="C300" s="63">
        <v>1</v>
      </c>
      <c r="D300" s="64">
        <v>3</v>
      </c>
      <c r="E300" s="64"/>
      <c r="F300" s="66"/>
      <c r="G300" s="65" t="s">
        <v>168</v>
      </c>
      <c r="H300" s="42">
        <v>262</v>
      </c>
      <c r="I300" s="53">
        <v>0</v>
      </c>
      <c r="J300" s="136">
        <v>0</v>
      </c>
      <c r="K300" s="100">
        <v>0</v>
      </c>
      <c r="L300" s="54">
        <v>0</v>
      </c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/>
      <c r="AQ300" s="133"/>
      <c r="AR300" s="133"/>
      <c r="AS300" s="133"/>
      <c r="AT300" s="133"/>
    </row>
    <row r="301" spans="1:46" ht="12.75" customHeight="1">
      <c r="A301" s="63">
        <v>3</v>
      </c>
      <c r="B301" s="108">
        <v>3</v>
      </c>
      <c r="C301" s="91">
        <v>1</v>
      </c>
      <c r="D301" s="92">
        <v>3</v>
      </c>
      <c r="E301" s="92">
        <v>1</v>
      </c>
      <c r="F301" s="93"/>
      <c r="G301" s="108" t="s">
        <v>168</v>
      </c>
      <c r="H301" s="42">
        <v>263</v>
      </c>
      <c r="I301" s="54">
        <v>0</v>
      </c>
      <c r="J301" s="54">
        <v>0</v>
      </c>
      <c r="K301" s="54">
        <v>0</v>
      </c>
      <c r="L301" s="54">
        <v>0</v>
      </c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/>
      <c r="AQ301" s="133"/>
      <c r="AR301" s="133"/>
      <c r="AS301" s="133"/>
      <c r="AT301" s="133"/>
    </row>
    <row r="302" spans="1:46" ht="12.75" customHeight="1">
      <c r="A302" s="63">
        <v>3</v>
      </c>
      <c r="B302" s="65">
        <v>3</v>
      </c>
      <c r="C302" s="63">
        <v>1</v>
      </c>
      <c r="D302" s="64">
        <v>3</v>
      </c>
      <c r="E302" s="64">
        <v>1</v>
      </c>
      <c r="F302" s="66">
        <v>1</v>
      </c>
      <c r="G302" s="65" t="s">
        <v>169</v>
      </c>
      <c r="H302" s="42">
        <v>264</v>
      </c>
      <c r="I302" s="110"/>
      <c r="J302" s="110"/>
      <c r="K302" s="110"/>
      <c r="L302" s="12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</row>
    <row r="303" spans="1:46" ht="12.75" customHeight="1">
      <c r="A303" s="63">
        <v>3</v>
      </c>
      <c r="B303" s="65">
        <v>3</v>
      </c>
      <c r="C303" s="63">
        <v>1</v>
      </c>
      <c r="D303" s="64">
        <v>3</v>
      </c>
      <c r="E303" s="64">
        <v>1</v>
      </c>
      <c r="F303" s="66">
        <v>2</v>
      </c>
      <c r="G303" s="65" t="s">
        <v>170</v>
      </c>
      <c r="H303" s="42">
        <v>265</v>
      </c>
      <c r="I303" s="70"/>
      <c r="J303" s="70"/>
      <c r="K303" s="70"/>
      <c r="L303" s="7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/>
      <c r="AQ303" s="133"/>
      <c r="AR303" s="133"/>
      <c r="AS303" s="133"/>
      <c r="AT303" s="133"/>
    </row>
    <row r="304" spans="1:46" ht="12.75" customHeight="1">
      <c r="A304" s="63">
        <v>3</v>
      </c>
      <c r="B304" s="65">
        <v>3</v>
      </c>
      <c r="C304" s="63">
        <v>1</v>
      </c>
      <c r="D304" s="64">
        <v>4</v>
      </c>
      <c r="E304" s="64"/>
      <c r="F304" s="66"/>
      <c r="G304" s="65" t="s">
        <v>181</v>
      </c>
      <c r="H304" s="42">
        <v>266</v>
      </c>
      <c r="I304" s="53">
        <v>0</v>
      </c>
      <c r="J304" s="136">
        <v>0</v>
      </c>
      <c r="K304" s="100">
        <v>0</v>
      </c>
      <c r="L304" s="54">
        <v>0</v>
      </c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/>
      <c r="AQ304" s="133"/>
      <c r="AR304" s="133"/>
      <c r="AS304" s="133"/>
      <c r="AT304" s="133"/>
    </row>
    <row r="305" spans="1:46" ht="12.75" customHeight="1">
      <c r="A305" s="67">
        <v>3</v>
      </c>
      <c r="B305" s="63">
        <v>3</v>
      </c>
      <c r="C305" s="64">
        <v>1</v>
      </c>
      <c r="D305" s="64">
        <v>4</v>
      </c>
      <c r="E305" s="64">
        <v>1</v>
      </c>
      <c r="F305" s="66"/>
      <c r="G305" s="65" t="s">
        <v>181</v>
      </c>
      <c r="H305" s="42">
        <v>267</v>
      </c>
      <c r="I305" s="53">
        <v>0</v>
      </c>
      <c r="J305" s="53">
        <v>0</v>
      </c>
      <c r="K305" s="53">
        <v>0</v>
      </c>
      <c r="L305" s="53">
        <v>0</v>
      </c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</row>
    <row r="306" spans="1:46" ht="12.75" customHeight="1">
      <c r="A306" s="67">
        <v>3</v>
      </c>
      <c r="B306" s="63">
        <v>3</v>
      </c>
      <c r="C306" s="64">
        <v>1</v>
      </c>
      <c r="D306" s="64">
        <v>4</v>
      </c>
      <c r="E306" s="64">
        <v>1</v>
      </c>
      <c r="F306" s="66">
        <v>1</v>
      </c>
      <c r="G306" s="65" t="s">
        <v>169</v>
      </c>
      <c r="H306" s="42">
        <v>268</v>
      </c>
      <c r="I306" s="69"/>
      <c r="J306" s="70"/>
      <c r="K306" s="70"/>
      <c r="L306" s="69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</row>
    <row r="307" spans="1:46" ht="12.75" customHeight="1">
      <c r="A307" s="63">
        <v>3</v>
      </c>
      <c r="B307" s="64">
        <v>3</v>
      </c>
      <c r="C307" s="64">
        <v>1</v>
      </c>
      <c r="D307" s="64">
        <v>4</v>
      </c>
      <c r="E307" s="64">
        <v>1</v>
      </c>
      <c r="F307" s="66">
        <v>2</v>
      </c>
      <c r="G307" s="64" t="s">
        <v>170</v>
      </c>
      <c r="H307" s="42">
        <v>269</v>
      </c>
      <c r="I307" s="70"/>
      <c r="J307" s="110"/>
      <c r="K307" s="110"/>
      <c r="L307" s="12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/>
      <c r="AQ307" s="133"/>
      <c r="AR307" s="133"/>
      <c r="AS307" s="133"/>
      <c r="AT307" s="133"/>
    </row>
    <row r="308" spans="1:46" ht="25.5" customHeight="1">
      <c r="A308" s="63">
        <v>3</v>
      </c>
      <c r="B308" s="64">
        <v>3</v>
      </c>
      <c r="C308" s="64">
        <v>1</v>
      </c>
      <c r="D308" s="64">
        <v>5</v>
      </c>
      <c r="E308" s="64"/>
      <c r="F308" s="66"/>
      <c r="G308" s="65" t="s">
        <v>182</v>
      </c>
      <c r="H308" s="42">
        <v>270</v>
      </c>
      <c r="I308" s="74">
        <v>0</v>
      </c>
      <c r="J308" s="136">
        <v>0</v>
      </c>
      <c r="K308" s="54">
        <v>0</v>
      </c>
      <c r="L308" s="54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/>
      <c r="AQ308" s="133"/>
      <c r="AR308" s="133"/>
      <c r="AS308" s="133"/>
      <c r="AT308" s="133"/>
    </row>
    <row r="309" spans="1:46" ht="25.5" customHeight="1">
      <c r="A309" s="59">
        <v>3</v>
      </c>
      <c r="B309" s="92">
        <v>3</v>
      </c>
      <c r="C309" s="92">
        <v>1</v>
      </c>
      <c r="D309" s="92">
        <v>5</v>
      </c>
      <c r="E309" s="92">
        <v>1</v>
      </c>
      <c r="F309" s="93"/>
      <c r="G309" s="108" t="s">
        <v>182</v>
      </c>
      <c r="H309" s="42">
        <v>271</v>
      </c>
      <c r="I309" s="54">
        <v>0</v>
      </c>
      <c r="J309" s="137">
        <v>0</v>
      </c>
      <c r="K309" s="74">
        <v>0</v>
      </c>
      <c r="L309" s="74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33"/>
      <c r="AC309" s="133"/>
      <c r="AD309" s="133"/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/>
      <c r="AQ309" s="133"/>
      <c r="AR309" s="133"/>
      <c r="AS309" s="133"/>
      <c r="AT309" s="133"/>
    </row>
    <row r="310" spans="1:46" ht="25.5" customHeight="1">
      <c r="A310" s="63">
        <v>3</v>
      </c>
      <c r="B310" s="64">
        <v>3</v>
      </c>
      <c r="C310" s="64">
        <v>1</v>
      </c>
      <c r="D310" s="64">
        <v>5</v>
      </c>
      <c r="E310" s="64">
        <v>1</v>
      </c>
      <c r="F310" s="66">
        <v>1</v>
      </c>
      <c r="G310" s="65" t="s">
        <v>182</v>
      </c>
      <c r="H310" s="42">
        <v>272</v>
      </c>
      <c r="I310" s="70"/>
      <c r="J310" s="110"/>
      <c r="K310" s="110"/>
      <c r="L310" s="12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33"/>
      <c r="AC310" s="133"/>
      <c r="AD310" s="133"/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/>
      <c r="AQ310" s="133"/>
      <c r="AR310" s="133"/>
      <c r="AS310" s="133"/>
      <c r="AT310" s="133"/>
    </row>
    <row r="311" spans="1:46" ht="12.75" customHeight="1">
      <c r="A311" s="63">
        <v>3</v>
      </c>
      <c r="B311" s="64">
        <v>3</v>
      </c>
      <c r="C311" s="64">
        <v>1</v>
      </c>
      <c r="D311" s="64">
        <v>6</v>
      </c>
      <c r="E311" s="64"/>
      <c r="F311" s="66"/>
      <c r="G311" s="65" t="s">
        <v>173</v>
      </c>
      <c r="H311" s="42">
        <v>273</v>
      </c>
      <c r="I311" s="54">
        <v>0</v>
      </c>
      <c r="J311" s="136">
        <v>0</v>
      </c>
      <c r="K311" s="54">
        <v>0</v>
      </c>
      <c r="L311" s="54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33"/>
      <c r="AC311" s="133"/>
      <c r="AD311" s="133"/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/>
      <c r="AQ311" s="133"/>
      <c r="AR311" s="133"/>
      <c r="AS311" s="133"/>
      <c r="AT311" s="133"/>
    </row>
    <row r="312" spans="1:46" ht="12.75" customHeight="1">
      <c r="A312" s="63">
        <v>3</v>
      </c>
      <c r="B312" s="64">
        <v>3</v>
      </c>
      <c r="C312" s="64">
        <v>1</v>
      </c>
      <c r="D312" s="64">
        <v>6</v>
      </c>
      <c r="E312" s="64">
        <v>1</v>
      </c>
      <c r="F312" s="66"/>
      <c r="G312" s="65" t="s">
        <v>173</v>
      </c>
      <c r="H312" s="42">
        <v>274</v>
      </c>
      <c r="I312" s="53">
        <v>0</v>
      </c>
      <c r="J312" s="136">
        <v>0</v>
      </c>
      <c r="K312" s="54">
        <v>0</v>
      </c>
      <c r="L312" s="54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33"/>
      <c r="AC312" s="133"/>
      <c r="AD312" s="133"/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</row>
    <row r="313" spans="1:46" ht="12.75" customHeight="1">
      <c r="A313" s="63">
        <v>3</v>
      </c>
      <c r="B313" s="64">
        <v>3</v>
      </c>
      <c r="C313" s="64">
        <v>1</v>
      </c>
      <c r="D313" s="64">
        <v>6</v>
      </c>
      <c r="E313" s="64">
        <v>1</v>
      </c>
      <c r="F313" s="66">
        <v>1</v>
      </c>
      <c r="G313" s="65" t="s">
        <v>173</v>
      </c>
      <c r="H313" s="42">
        <v>275</v>
      </c>
      <c r="I313" s="110"/>
      <c r="J313" s="110"/>
      <c r="K313" s="110"/>
      <c r="L313" s="12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33"/>
      <c r="AC313" s="133"/>
      <c r="AD313" s="133"/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</row>
    <row r="314" spans="1:46" ht="12.75" customHeight="1">
      <c r="A314" s="63">
        <v>3</v>
      </c>
      <c r="B314" s="64">
        <v>3</v>
      </c>
      <c r="C314" s="64">
        <v>1</v>
      </c>
      <c r="D314" s="64">
        <v>7</v>
      </c>
      <c r="E314" s="64"/>
      <c r="F314" s="66"/>
      <c r="G314" s="65" t="s">
        <v>174</v>
      </c>
      <c r="H314" s="42">
        <v>276</v>
      </c>
      <c r="I314" s="53">
        <v>0</v>
      </c>
      <c r="J314" s="136">
        <v>0</v>
      </c>
      <c r="K314" s="54">
        <v>0</v>
      </c>
      <c r="L314" s="54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33"/>
      <c r="AC314" s="133"/>
      <c r="AD314" s="133"/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</row>
    <row r="315" spans="1:46" ht="12.75" customHeight="1">
      <c r="A315" s="63">
        <v>3</v>
      </c>
      <c r="B315" s="64">
        <v>3</v>
      </c>
      <c r="C315" s="64">
        <v>1</v>
      </c>
      <c r="D315" s="64">
        <v>7</v>
      </c>
      <c r="E315" s="64">
        <v>1</v>
      </c>
      <c r="F315" s="66"/>
      <c r="G315" s="65" t="s">
        <v>174</v>
      </c>
      <c r="H315" s="42">
        <v>277</v>
      </c>
      <c r="I315" s="53">
        <v>0</v>
      </c>
      <c r="J315" s="53">
        <v>0</v>
      </c>
      <c r="K315" s="53">
        <v>0</v>
      </c>
      <c r="L315" s="53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33"/>
      <c r="AC315" s="133"/>
      <c r="AD315" s="133"/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/>
      <c r="AQ315" s="133"/>
      <c r="AR315" s="133"/>
      <c r="AS315" s="133"/>
      <c r="AT315" s="133"/>
    </row>
    <row r="316" spans="1:46" ht="12.75" customHeight="1">
      <c r="A316" s="63">
        <v>3</v>
      </c>
      <c r="B316" s="64">
        <v>3</v>
      </c>
      <c r="C316" s="64">
        <v>1</v>
      </c>
      <c r="D316" s="64">
        <v>7</v>
      </c>
      <c r="E316" s="64">
        <v>1</v>
      </c>
      <c r="F316" s="66">
        <v>1</v>
      </c>
      <c r="G316" s="65" t="s">
        <v>169</v>
      </c>
      <c r="H316" s="42">
        <v>278</v>
      </c>
      <c r="I316" s="110"/>
      <c r="J316" s="110"/>
      <c r="K316" s="110"/>
      <c r="L316" s="12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33"/>
      <c r="AC316" s="133"/>
      <c r="AD316" s="133"/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/>
      <c r="AQ316" s="133"/>
      <c r="AR316" s="133"/>
      <c r="AS316" s="133"/>
      <c r="AT316" s="133"/>
    </row>
    <row r="317" spans="1:46" ht="12.75" customHeight="1">
      <c r="A317" s="63">
        <v>3</v>
      </c>
      <c r="B317" s="64">
        <v>3</v>
      </c>
      <c r="C317" s="64">
        <v>1</v>
      </c>
      <c r="D317" s="64">
        <v>7</v>
      </c>
      <c r="E317" s="64">
        <v>1</v>
      </c>
      <c r="F317" s="66">
        <v>2</v>
      </c>
      <c r="G317" s="65" t="s">
        <v>170</v>
      </c>
      <c r="H317" s="42">
        <v>279</v>
      </c>
      <c r="I317" s="70"/>
      <c r="J317" s="70"/>
      <c r="K317" s="70"/>
      <c r="L317" s="70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33"/>
      <c r="AC317" s="133"/>
      <c r="AD317" s="133"/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/>
      <c r="AQ317" s="133"/>
      <c r="AR317" s="133"/>
      <c r="AS317" s="133"/>
      <c r="AT317" s="133"/>
    </row>
    <row r="318" spans="1:46" ht="12.75" customHeight="1">
      <c r="A318" s="63">
        <v>3</v>
      </c>
      <c r="B318" s="64">
        <v>3</v>
      </c>
      <c r="C318" s="64">
        <v>2</v>
      </c>
      <c r="D318" s="64"/>
      <c r="E318" s="64"/>
      <c r="F318" s="66"/>
      <c r="G318" s="65" t="s">
        <v>175</v>
      </c>
      <c r="H318" s="42">
        <v>280</v>
      </c>
      <c r="I318" s="53">
        <v>0</v>
      </c>
      <c r="J318" s="136">
        <v>0</v>
      </c>
      <c r="K318" s="54">
        <v>0</v>
      </c>
      <c r="L318" s="54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33"/>
      <c r="AC318" s="133"/>
      <c r="AD318" s="133"/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/>
      <c r="AQ318" s="133"/>
      <c r="AR318" s="133"/>
      <c r="AS318" s="133"/>
      <c r="AT318" s="133"/>
    </row>
    <row r="319" spans="1:46" ht="25.5" customHeight="1">
      <c r="A319" s="63">
        <v>3</v>
      </c>
      <c r="B319" s="64">
        <v>3</v>
      </c>
      <c r="C319" s="64">
        <v>2</v>
      </c>
      <c r="D319" s="64">
        <v>1</v>
      </c>
      <c r="E319" s="64"/>
      <c r="F319" s="66"/>
      <c r="G319" s="65" t="s">
        <v>177</v>
      </c>
      <c r="H319" s="42">
        <v>281</v>
      </c>
      <c r="I319" s="53">
        <v>0</v>
      </c>
      <c r="J319" s="136">
        <v>0</v>
      </c>
      <c r="K319" s="54">
        <v>0</v>
      </c>
      <c r="L319" s="54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33"/>
      <c r="AC319" s="133"/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/>
      <c r="AQ319" s="133"/>
      <c r="AR319" s="133"/>
      <c r="AS319" s="133"/>
      <c r="AT319" s="133"/>
    </row>
    <row r="320" spans="1:46" ht="25.5" customHeight="1">
      <c r="A320" s="67">
        <v>3</v>
      </c>
      <c r="B320" s="63">
        <v>3</v>
      </c>
      <c r="C320" s="64">
        <v>2</v>
      </c>
      <c r="D320" s="65">
        <v>1</v>
      </c>
      <c r="E320" s="63">
        <v>1</v>
      </c>
      <c r="F320" s="66"/>
      <c r="G320" s="65" t="s">
        <v>177</v>
      </c>
      <c r="H320" s="42">
        <v>282</v>
      </c>
      <c r="I320" s="53">
        <v>0</v>
      </c>
      <c r="J320" s="136">
        <v>0</v>
      </c>
      <c r="K320" s="54">
        <v>0</v>
      </c>
      <c r="L320" s="54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33"/>
      <c r="AC320" s="133"/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/>
      <c r="AQ320" s="133"/>
      <c r="AR320" s="133"/>
      <c r="AS320" s="133"/>
      <c r="AT320" s="133"/>
    </row>
    <row r="321" spans="1:46" ht="12.75" customHeight="1">
      <c r="A321" s="67">
        <v>3</v>
      </c>
      <c r="B321" s="63">
        <v>3</v>
      </c>
      <c r="C321" s="64">
        <v>2</v>
      </c>
      <c r="D321" s="65">
        <v>1</v>
      </c>
      <c r="E321" s="63">
        <v>1</v>
      </c>
      <c r="F321" s="66">
        <v>1</v>
      </c>
      <c r="G321" s="65" t="s">
        <v>161</v>
      </c>
      <c r="H321" s="42">
        <v>283</v>
      </c>
      <c r="I321" s="70"/>
      <c r="J321" s="70"/>
      <c r="K321" s="70"/>
      <c r="L321" s="70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33"/>
      <c r="AC321" s="133"/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/>
      <c r="AQ321" s="133"/>
      <c r="AR321" s="133"/>
      <c r="AS321" s="133"/>
      <c r="AT321" s="133"/>
    </row>
    <row r="322" spans="1:46" ht="12.75" customHeight="1">
      <c r="A322" s="85">
        <v>3</v>
      </c>
      <c r="B322" s="59">
        <v>3</v>
      </c>
      <c r="C322" s="57">
        <v>2</v>
      </c>
      <c r="D322" s="58">
        <v>1</v>
      </c>
      <c r="E322" s="59">
        <v>1</v>
      </c>
      <c r="F322" s="60">
        <v>2</v>
      </c>
      <c r="G322" s="58" t="s">
        <v>162</v>
      </c>
      <c r="H322" s="42">
        <v>284</v>
      </c>
      <c r="I322" s="70"/>
      <c r="J322" s="70"/>
      <c r="K322" s="70"/>
      <c r="L322" s="70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33"/>
      <c r="AC322" s="133"/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/>
      <c r="AQ322" s="133"/>
      <c r="AR322" s="133"/>
      <c r="AS322" s="133"/>
      <c r="AT322" s="133"/>
    </row>
    <row r="323" spans="1:46" ht="12.75" customHeight="1">
      <c r="A323" s="67">
        <v>3</v>
      </c>
      <c r="B323" s="67">
        <v>3</v>
      </c>
      <c r="C323" s="63">
        <v>2</v>
      </c>
      <c r="D323" s="65">
        <v>1</v>
      </c>
      <c r="E323" s="63">
        <v>1</v>
      </c>
      <c r="F323" s="66">
        <v>3</v>
      </c>
      <c r="G323" s="65" t="s">
        <v>179</v>
      </c>
      <c r="H323" s="42">
        <v>285</v>
      </c>
      <c r="I323" s="70"/>
      <c r="J323" s="70"/>
      <c r="K323" s="70"/>
      <c r="L323" s="70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33"/>
      <c r="AC323" s="133"/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/>
      <c r="AQ323" s="133"/>
      <c r="AR323" s="133"/>
      <c r="AS323" s="133"/>
      <c r="AT323" s="133"/>
    </row>
    <row r="324" spans="1:46" ht="25.5" customHeight="1">
      <c r="A324" s="75">
        <v>3</v>
      </c>
      <c r="B324" s="75">
        <v>3</v>
      </c>
      <c r="C324" s="91">
        <v>2</v>
      </c>
      <c r="D324" s="108">
        <v>2</v>
      </c>
      <c r="E324" s="91"/>
      <c r="F324" s="93"/>
      <c r="G324" s="108" t="s">
        <v>180</v>
      </c>
      <c r="H324" s="42">
        <v>286</v>
      </c>
      <c r="I324" s="81">
        <v>0</v>
      </c>
      <c r="J324" s="138">
        <v>0</v>
      </c>
      <c r="K324" s="83">
        <v>0</v>
      </c>
      <c r="L324" s="83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33"/>
      <c r="AC324" s="133"/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/>
      <c r="AQ324" s="133"/>
      <c r="AR324" s="133"/>
      <c r="AS324" s="133"/>
      <c r="AT324" s="133"/>
    </row>
    <row r="325" spans="1:46" ht="25.5" customHeight="1">
      <c r="A325" s="67">
        <v>3</v>
      </c>
      <c r="B325" s="67">
        <v>3</v>
      </c>
      <c r="C325" s="63">
        <v>2</v>
      </c>
      <c r="D325" s="65">
        <v>2</v>
      </c>
      <c r="E325" s="63">
        <v>1</v>
      </c>
      <c r="F325" s="66"/>
      <c r="G325" s="65" t="s">
        <v>180</v>
      </c>
      <c r="H325" s="42">
        <v>287</v>
      </c>
      <c r="I325" s="53">
        <v>0</v>
      </c>
      <c r="J325" s="100">
        <v>0</v>
      </c>
      <c r="K325" s="54">
        <v>0</v>
      </c>
      <c r="L325" s="54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33"/>
      <c r="AC325" s="133"/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/>
      <c r="AQ325" s="133"/>
      <c r="AR325" s="133"/>
      <c r="AS325" s="133"/>
      <c r="AT325" s="133"/>
    </row>
    <row r="326" spans="1:46" ht="12.75" customHeight="1">
      <c r="A326" s="67">
        <v>3</v>
      </c>
      <c r="B326" s="67">
        <v>3</v>
      </c>
      <c r="C326" s="63">
        <v>2</v>
      </c>
      <c r="D326" s="65">
        <v>2</v>
      </c>
      <c r="E326" s="67">
        <v>1</v>
      </c>
      <c r="F326" s="104">
        <v>1</v>
      </c>
      <c r="G326" s="65" t="s">
        <v>166</v>
      </c>
      <c r="H326" s="42">
        <v>288</v>
      </c>
      <c r="I326" s="70"/>
      <c r="J326" s="70"/>
      <c r="K326" s="70"/>
      <c r="L326" s="70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33"/>
      <c r="AC326" s="133"/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/>
      <c r="AQ326" s="133"/>
      <c r="AR326" s="133"/>
      <c r="AS326" s="133"/>
      <c r="AT326" s="133"/>
    </row>
    <row r="327" spans="1:46" ht="12.75" customHeight="1">
      <c r="A327" s="75">
        <v>3</v>
      </c>
      <c r="B327" s="75">
        <v>3</v>
      </c>
      <c r="C327" s="76">
        <v>2</v>
      </c>
      <c r="D327" s="77">
        <v>2</v>
      </c>
      <c r="E327" s="78">
        <v>1</v>
      </c>
      <c r="F327" s="107">
        <v>2</v>
      </c>
      <c r="G327" s="78" t="s">
        <v>167</v>
      </c>
      <c r="H327" s="42">
        <v>289</v>
      </c>
      <c r="I327" s="70"/>
      <c r="J327" s="70"/>
      <c r="K327" s="70"/>
      <c r="L327" s="70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33"/>
      <c r="AC327" s="133"/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/>
      <c r="AQ327" s="133"/>
      <c r="AR327" s="133"/>
      <c r="AS327" s="133"/>
      <c r="AT327" s="133"/>
    </row>
    <row r="328" spans="1:46" ht="12.75" customHeight="1">
      <c r="A328" s="67">
        <v>3</v>
      </c>
      <c r="B328" s="67">
        <v>3</v>
      </c>
      <c r="C328" s="63">
        <v>2</v>
      </c>
      <c r="D328" s="64">
        <v>3</v>
      </c>
      <c r="E328" s="65"/>
      <c r="F328" s="104"/>
      <c r="G328" s="65" t="s">
        <v>168</v>
      </c>
      <c r="H328" s="42">
        <v>290</v>
      </c>
      <c r="I328" s="53">
        <v>0</v>
      </c>
      <c r="J328" s="100">
        <v>0</v>
      </c>
      <c r="K328" s="100">
        <v>0</v>
      </c>
      <c r="L328" s="54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33"/>
      <c r="AC328" s="133"/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/>
      <c r="AQ328" s="133"/>
      <c r="AR328" s="133"/>
      <c r="AS328" s="133"/>
      <c r="AT328" s="133"/>
    </row>
    <row r="329" spans="1:46" ht="12.75" customHeight="1">
      <c r="A329" s="67">
        <v>3</v>
      </c>
      <c r="B329" s="67">
        <v>3</v>
      </c>
      <c r="C329" s="63">
        <v>2</v>
      </c>
      <c r="D329" s="64">
        <v>3</v>
      </c>
      <c r="E329" s="65">
        <v>1</v>
      </c>
      <c r="F329" s="104"/>
      <c r="G329" s="64" t="s">
        <v>168</v>
      </c>
      <c r="H329" s="42">
        <v>291</v>
      </c>
      <c r="I329" s="53">
        <v>0</v>
      </c>
      <c r="J329" s="53">
        <v>0</v>
      </c>
      <c r="K329" s="53">
        <v>0</v>
      </c>
      <c r="L329" s="53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33"/>
      <c r="AC329" s="133"/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/>
      <c r="AQ329" s="133"/>
      <c r="AR329" s="133"/>
      <c r="AS329" s="133"/>
      <c r="AT329" s="133"/>
    </row>
    <row r="330" spans="1:46" ht="12.75" customHeight="1">
      <c r="A330" s="67">
        <v>3</v>
      </c>
      <c r="B330" s="67">
        <v>3</v>
      </c>
      <c r="C330" s="63">
        <v>2</v>
      </c>
      <c r="D330" s="64">
        <v>3</v>
      </c>
      <c r="E330" s="65">
        <v>1</v>
      </c>
      <c r="F330" s="104">
        <v>1</v>
      </c>
      <c r="G330" s="65" t="s">
        <v>169</v>
      </c>
      <c r="H330" s="42">
        <v>292</v>
      </c>
      <c r="I330" s="110"/>
      <c r="J330" s="110"/>
      <c r="K330" s="110"/>
      <c r="L330" s="12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33"/>
      <c r="AC330" s="133"/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/>
      <c r="AQ330" s="133"/>
      <c r="AR330" s="133"/>
      <c r="AS330" s="133"/>
      <c r="AT330" s="133"/>
    </row>
    <row r="331" spans="1:46" ht="12.75" customHeight="1">
      <c r="A331" s="67">
        <v>3</v>
      </c>
      <c r="B331" s="67">
        <v>3</v>
      </c>
      <c r="C331" s="63">
        <v>2</v>
      </c>
      <c r="D331" s="64">
        <v>3</v>
      </c>
      <c r="E331" s="65">
        <v>1</v>
      </c>
      <c r="F331" s="104">
        <v>2</v>
      </c>
      <c r="G331" s="65" t="s">
        <v>170</v>
      </c>
      <c r="H331" s="42">
        <v>293</v>
      </c>
      <c r="I331" s="70"/>
      <c r="J331" s="70"/>
      <c r="K331" s="70"/>
      <c r="L331" s="70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33"/>
      <c r="AC331" s="133"/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/>
      <c r="AQ331" s="133"/>
      <c r="AR331" s="133"/>
      <c r="AS331" s="133"/>
      <c r="AT331" s="133"/>
    </row>
    <row r="332" spans="1:46" ht="12.75" customHeight="1">
      <c r="A332" s="185">
        <v>1</v>
      </c>
      <c r="B332" s="186"/>
      <c r="C332" s="186"/>
      <c r="D332" s="186"/>
      <c r="E332" s="186"/>
      <c r="F332" s="187"/>
      <c r="G332" s="116">
        <v>2</v>
      </c>
      <c r="H332" s="42">
        <v>3</v>
      </c>
      <c r="I332" s="88">
        <v>4</v>
      </c>
      <c r="J332" s="89">
        <v>5</v>
      </c>
      <c r="K332" s="90">
        <v>6</v>
      </c>
      <c r="L332" s="88">
        <v>7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33"/>
      <c r="AC332" s="133"/>
      <c r="AD332" s="133"/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</row>
    <row r="333" spans="1:46" ht="12.75" customHeight="1">
      <c r="A333" s="67">
        <v>3</v>
      </c>
      <c r="B333" s="67">
        <v>3</v>
      </c>
      <c r="C333" s="63">
        <v>2</v>
      </c>
      <c r="D333" s="64">
        <v>4</v>
      </c>
      <c r="E333" s="64"/>
      <c r="F333" s="66"/>
      <c r="G333" s="64" t="s">
        <v>181</v>
      </c>
      <c r="H333" s="52">
        <v>294</v>
      </c>
      <c r="I333" s="53">
        <v>0</v>
      </c>
      <c r="J333" s="100">
        <v>0</v>
      </c>
      <c r="K333" s="100">
        <v>0</v>
      </c>
      <c r="L333" s="54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33"/>
      <c r="AC333" s="133"/>
      <c r="AD333" s="133"/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</row>
    <row r="334" spans="1:46" ht="12.75" customHeight="1">
      <c r="A334" s="85">
        <v>3</v>
      </c>
      <c r="B334" s="85">
        <v>3</v>
      </c>
      <c r="C334" s="59">
        <v>2</v>
      </c>
      <c r="D334" s="57">
        <v>4</v>
      </c>
      <c r="E334" s="57">
        <v>1</v>
      </c>
      <c r="F334" s="60"/>
      <c r="G334" s="57" t="s">
        <v>181</v>
      </c>
      <c r="H334" s="43">
        <v>295</v>
      </c>
      <c r="I334" s="73">
        <v>0</v>
      </c>
      <c r="J334" s="99">
        <v>0</v>
      </c>
      <c r="K334" s="99">
        <v>0</v>
      </c>
      <c r="L334" s="74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33"/>
      <c r="AC334" s="133"/>
      <c r="AD334" s="133"/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</row>
    <row r="335" spans="1:46" ht="12.75" customHeight="1">
      <c r="A335" s="67">
        <v>3</v>
      </c>
      <c r="B335" s="67">
        <v>3</v>
      </c>
      <c r="C335" s="63">
        <v>2</v>
      </c>
      <c r="D335" s="64">
        <v>4</v>
      </c>
      <c r="E335" s="64">
        <v>1</v>
      </c>
      <c r="F335" s="66">
        <v>1</v>
      </c>
      <c r="G335" s="64" t="s">
        <v>169</v>
      </c>
      <c r="H335" s="52">
        <v>296</v>
      </c>
      <c r="I335" s="70"/>
      <c r="J335" s="70"/>
      <c r="K335" s="70"/>
      <c r="L335" s="70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33"/>
      <c r="AC335" s="133"/>
      <c r="AD335" s="133"/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</row>
    <row r="336" spans="1:46" ht="12.75" customHeight="1">
      <c r="A336" s="67">
        <v>3</v>
      </c>
      <c r="B336" s="67">
        <v>3</v>
      </c>
      <c r="C336" s="63">
        <v>2</v>
      </c>
      <c r="D336" s="64">
        <v>4</v>
      </c>
      <c r="E336" s="64">
        <v>1</v>
      </c>
      <c r="F336" s="66">
        <v>2</v>
      </c>
      <c r="G336" s="64" t="s">
        <v>170</v>
      </c>
      <c r="H336" s="43">
        <v>297</v>
      </c>
      <c r="I336" s="70"/>
      <c r="J336" s="70"/>
      <c r="K336" s="70"/>
      <c r="L336" s="70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</row>
    <row r="337" spans="1:46" ht="25.5" customHeight="1">
      <c r="A337" s="67">
        <v>3</v>
      </c>
      <c r="B337" s="67">
        <v>3</v>
      </c>
      <c r="C337" s="63">
        <v>2</v>
      </c>
      <c r="D337" s="64">
        <v>5</v>
      </c>
      <c r="E337" s="64"/>
      <c r="F337" s="66"/>
      <c r="G337" s="64" t="s">
        <v>182</v>
      </c>
      <c r="H337" s="52">
        <v>298</v>
      </c>
      <c r="I337" s="53">
        <v>0</v>
      </c>
      <c r="J337" s="100">
        <v>0</v>
      </c>
      <c r="K337" s="100">
        <v>0</v>
      </c>
      <c r="L337" s="54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</row>
    <row r="338" spans="1:46" ht="25.5" customHeight="1">
      <c r="A338" s="85">
        <v>3</v>
      </c>
      <c r="B338" s="85">
        <v>3</v>
      </c>
      <c r="C338" s="59">
        <v>2</v>
      </c>
      <c r="D338" s="57">
        <v>5</v>
      </c>
      <c r="E338" s="57">
        <v>1</v>
      </c>
      <c r="F338" s="60"/>
      <c r="G338" s="57" t="s">
        <v>182</v>
      </c>
      <c r="H338" s="43">
        <v>299</v>
      </c>
      <c r="I338" s="73">
        <v>0</v>
      </c>
      <c r="J338" s="99">
        <v>0</v>
      </c>
      <c r="K338" s="99">
        <v>0</v>
      </c>
      <c r="L338" s="74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33"/>
      <c r="AC338" s="133"/>
      <c r="AD338" s="133"/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</row>
    <row r="339" spans="1:46" ht="25.5" customHeight="1">
      <c r="A339" s="67">
        <v>3</v>
      </c>
      <c r="B339" s="67">
        <v>3</v>
      </c>
      <c r="C339" s="63">
        <v>2</v>
      </c>
      <c r="D339" s="64">
        <v>5</v>
      </c>
      <c r="E339" s="64">
        <v>1</v>
      </c>
      <c r="F339" s="66">
        <v>1</v>
      </c>
      <c r="G339" s="64" t="s">
        <v>182</v>
      </c>
      <c r="H339" s="52">
        <v>300</v>
      </c>
      <c r="I339" s="110"/>
      <c r="J339" s="110"/>
      <c r="K339" s="110"/>
      <c r="L339" s="12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33"/>
      <c r="AC339" s="133"/>
      <c r="AD339" s="133"/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</row>
    <row r="340" spans="1:46" ht="12.75" customHeight="1">
      <c r="A340" s="67">
        <v>3</v>
      </c>
      <c r="B340" s="67">
        <v>3</v>
      </c>
      <c r="C340" s="63">
        <v>2</v>
      </c>
      <c r="D340" s="64">
        <v>6</v>
      </c>
      <c r="E340" s="64"/>
      <c r="F340" s="66"/>
      <c r="G340" s="64" t="s">
        <v>173</v>
      </c>
      <c r="H340" s="43">
        <v>301</v>
      </c>
      <c r="I340" s="53">
        <v>0</v>
      </c>
      <c r="J340" s="100">
        <v>0</v>
      </c>
      <c r="K340" s="100">
        <v>0</v>
      </c>
      <c r="L340" s="54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/>
      <c r="AQ340" s="133"/>
      <c r="AR340" s="133"/>
      <c r="AS340" s="133"/>
      <c r="AT340" s="133"/>
    </row>
    <row r="341" spans="1:46" ht="12.75" customHeight="1">
      <c r="A341" s="67">
        <v>3</v>
      </c>
      <c r="B341" s="67">
        <v>3</v>
      </c>
      <c r="C341" s="63">
        <v>2</v>
      </c>
      <c r="D341" s="64">
        <v>6</v>
      </c>
      <c r="E341" s="64">
        <v>1</v>
      </c>
      <c r="F341" s="66"/>
      <c r="G341" s="64" t="s">
        <v>173</v>
      </c>
      <c r="H341" s="52">
        <v>302</v>
      </c>
      <c r="I341" s="53">
        <v>0</v>
      </c>
      <c r="J341" s="100">
        <v>0</v>
      </c>
      <c r="K341" s="100">
        <v>0</v>
      </c>
      <c r="L341" s="54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/>
      <c r="AQ341" s="133"/>
      <c r="AR341" s="133"/>
      <c r="AS341" s="133"/>
      <c r="AT341" s="133"/>
    </row>
    <row r="342" spans="1:46" ht="12.75" customHeight="1">
      <c r="A342" s="75">
        <v>3</v>
      </c>
      <c r="B342" s="75">
        <v>3</v>
      </c>
      <c r="C342" s="76">
        <v>2</v>
      </c>
      <c r="D342" s="77">
        <v>6</v>
      </c>
      <c r="E342" s="77">
        <v>1</v>
      </c>
      <c r="F342" s="79">
        <v>1</v>
      </c>
      <c r="G342" s="77" t="s">
        <v>173</v>
      </c>
      <c r="H342" s="43">
        <v>303</v>
      </c>
      <c r="I342" s="110"/>
      <c r="J342" s="110"/>
      <c r="K342" s="110"/>
      <c r="L342" s="12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/>
      <c r="AQ342" s="133"/>
      <c r="AR342" s="133"/>
      <c r="AS342" s="133"/>
      <c r="AT342" s="133"/>
    </row>
    <row r="343" spans="1:46" ht="12.75" customHeight="1">
      <c r="A343" s="67">
        <v>3</v>
      </c>
      <c r="B343" s="67">
        <v>3</v>
      </c>
      <c r="C343" s="63">
        <v>2</v>
      </c>
      <c r="D343" s="64">
        <v>7</v>
      </c>
      <c r="E343" s="64"/>
      <c r="F343" s="66"/>
      <c r="G343" s="64" t="s">
        <v>174</v>
      </c>
      <c r="H343" s="52">
        <v>304</v>
      </c>
      <c r="I343" s="53">
        <v>0</v>
      </c>
      <c r="J343" s="100">
        <v>0</v>
      </c>
      <c r="K343" s="100">
        <v>0</v>
      </c>
      <c r="L343" s="54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/>
      <c r="AQ343" s="133"/>
      <c r="AR343" s="133"/>
      <c r="AS343" s="133"/>
      <c r="AT343" s="133"/>
    </row>
    <row r="344" spans="1:46" ht="12.75" customHeight="1">
      <c r="A344" s="75">
        <v>3</v>
      </c>
      <c r="B344" s="75">
        <v>3</v>
      </c>
      <c r="C344" s="76">
        <v>2</v>
      </c>
      <c r="D344" s="77">
        <v>7</v>
      </c>
      <c r="E344" s="77">
        <v>1</v>
      </c>
      <c r="F344" s="79"/>
      <c r="G344" s="77" t="s">
        <v>174</v>
      </c>
      <c r="H344" s="43">
        <v>305</v>
      </c>
      <c r="I344" s="54">
        <v>0</v>
      </c>
      <c r="J344" s="100">
        <v>0</v>
      </c>
      <c r="K344" s="100">
        <v>0</v>
      </c>
      <c r="L344" s="54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/>
      <c r="AQ344" s="133"/>
      <c r="AR344" s="133"/>
      <c r="AS344" s="133"/>
      <c r="AT344" s="133"/>
    </row>
    <row r="345" spans="1:46" ht="12.75" customHeight="1">
      <c r="A345" s="67">
        <v>3</v>
      </c>
      <c r="B345" s="67">
        <v>3</v>
      </c>
      <c r="C345" s="63">
        <v>2</v>
      </c>
      <c r="D345" s="64">
        <v>7</v>
      </c>
      <c r="E345" s="64">
        <v>1</v>
      </c>
      <c r="F345" s="66">
        <v>1</v>
      </c>
      <c r="G345" s="64" t="s">
        <v>174</v>
      </c>
      <c r="H345" s="52">
        <v>306</v>
      </c>
      <c r="I345" s="110"/>
      <c r="J345" s="110"/>
      <c r="K345" s="110"/>
      <c r="L345" s="12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/>
      <c r="AQ345" s="133"/>
      <c r="AR345" s="133"/>
      <c r="AS345" s="133"/>
      <c r="AT345" s="133"/>
    </row>
    <row r="346" spans="1:46" ht="12.75" customHeight="1">
      <c r="A346" s="33"/>
      <c r="B346" s="33"/>
      <c r="C346" s="34"/>
      <c r="D346" s="139"/>
      <c r="E346" s="140"/>
      <c r="F346" s="141"/>
      <c r="G346" s="142" t="s">
        <v>183</v>
      </c>
      <c r="H346" s="43">
        <v>307</v>
      </c>
      <c r="I346" s="113">
        <v>300</v>
      </c>
      <c r="J346" s="114">
        <v>300</v>
      </c>
      <c r="K346" s="114">
        <v>0</v>
      </c>
      <c r="L346" s="115">
        <v>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</row>
    <row r="347" spans="2:46" ht="12.75" customHeight="1"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33"/>
      <c r="AC347" s="133"/>
      <c r="AD347" s="133"/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/>
      <c r="AQ347" s="133"/>
      <c r="AR347" s="133"/>
      <c r="AS347" s="133"/>
      <c r="AT347" s="133"/>
    </row>
    <row r="348" spans="2:46" ht="12.75" customHeight="1"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33"/>
      <c r="AC348" s="133"/>
      <c r="AD348" s="133"/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/>
      <c r="AQ348" s="133"/>
      <c r="AR348" s="133"/>
      <c r="AS348" s="133"/>
      <c r="AT348" s="133"/>
    </row>
    <row r="349" spans="1:46" s="143" customFormat="1" ht="15" customHeight="1">
      <c r="A349" s="144"/>
      <c r="B349" s="145"/>
      <c r="C349" s="145"/>
      <c r="D349" s="146"/>
      <c r="E349" s="146"/>
      <c r="F349" s="146"/>
      <c r="G349" s="147" t="s">
        <v>184</v>
      </c>
      <c r="H349" s="148"/>
      <c r="I349" s="149"/>
      <c r="J349" s="149"/>
      <c r="K349" s="150" t="s">
        <v>185</v>
      </c>
      <c r="L349" s="150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</row>
    <row r="350" spans="1:46" s="6" customFormat="1" ht="11.25" customHeight="1">
      <c r="A350" s="151"/>
      <c r="B350" s="4"/>
      <c r="C350" s="4"/>
      <c r="D350" s="192" t="s">
        <v>186</v>
      </c>
      <c r="E350" s="192"/>
      <c r="F350" s="192"/>
      <c r="G350" s="192"/>
      <c r="H350" s="152"/>
      <c r="I350" s="153" t="s">
        <v>187</v>
      </c>
      <c r="J350" s="10"/>
      <c r="K350" s="202" t="s">
        <v>188</v>
      </c>
      <c r="L350" s="202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spans="2:46" ht="15.75" customHeight="1">
      <c r="B351" s="1"/>
      <c r="C351" s="1"/>
      <c r="D351" s="1"/>
      <c r="E351" s="1"/>
      <c r="F351" s="2"/>
      <c r="G351" s="1"/>
      <c r="H351" s="1"/>
      <c r="I351" s="154"/>
      <c r="J351" s="1"/>
      <c r="K351" s="154"/>
      <c r="L351" s="15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/>
      <c r="AQ351" s="133"/>
      <c r="AR351" s="133"/>
      <c r="AS351" s="133"/>
      <c r="AT351" s="133"/>
    </row>
    <row r="352" spans="2:46" s="143" customFormat="1" ht="18" customHeight="1">
      <c r="B352" s="149"/>
      <c r="C352" s="149"/>
      <c r="D352" s="150"/>
      <c r="E352" s="150"/>
      <c r="F352" s="155"/>
      <c r="G352" s="150" t="s">
        <v>189</v>
      </c>
      <c r="H352" s="149"/>
      <c r="I352" s="156"/>
      <c r="J352" s="149"/>
      <c r="K352" s="157" t="s">
        <v>190</v>
      </c>
      <c r="L352" s="157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  <c r="W352" s="149"/>
      <c r="X352" s="149"/>
      <c r="Y352" s="149"/>
      <c r="Z352" s="149"/>
      <c r="AA352" s="149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</row>
    <row r="353" spans="2:46" s="6" customFormat="1" ht="11.25" customHeight="1">
      <c r="B353" s="10"/>
      <c r="C353" s="10"/>
      <c r="D353" s="192" t="s">
        <v>191</v>
      </c>
      <c r="E353" s="203"/>
      <c r="F353" s="203"/>
      <c r="G353" s="203"/>
      <c r="H353" s="158"/>
      <c r="I353" s="153" t="s">
        <v>187</v>
      </c>
      <c r="J353" s="10"/>
      <c r="K353" s="202" t="s">
        <v>188</v>
      </c>
      <c r="L353" s="202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spans="2:46" ht="12.75" customHeight="1"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33"/>
      <c r="AC354" s="133"/>
      <c r="AD354" s="133"/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</row>
    <row r="355" spans="1:46" ht="12.7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33"/>
      <c r="AC355" s="133"/>
      <c r="AD355" s="133"/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</row>
    <row r="356" spans="16:46" ht="12.75" customHeight="1">
      <c r="P356" s="1"/>
      <c r="Q356" s="1"/>
      <c r="R356" s="1"/>
      <c r="S356" s="1"/>
      <c r="AB356" s="133"/>
      <c r="AC356" s="133"/>
      <c r="AD356" s="133"/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</row>
    <row r="357" spans="16:46" ht="12.75" customHeight="1">
      <c r="P357" s="1"/>
      <c r="Q357" s="1"/>
      <c r="R357" s="1"/>
      <c r="S357" s="1"/>
      <c r="AB357" s="133"/>
      <c r="AC357" s="133"/>
      <c r="AD357" s="133"/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</row>
    <row r="358" spans="16:46" ht="12.75" customHeight="1">
      <c r="P358" s="1"/>
      <c r="Q358" s="1"/>
      <c r="R358" s="1"/>
      <c r="S358" s="1"/>
      <c r="AB358" s="133"/>
      <c r="AC358" s="133"/>
      <c r="AD358" s="133"/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</row>
    <row r="359" spans="16:46" ht="12.75" customHeight="1">
      <c r="P359" s="1"/>
      <c r="Q359" s="1"/>
      <c r="R359" s="1"/>
      <c r="S359" s="1"/>
      <c r="AB359" s="133"/>
      <c r="AC359" s="133"/>
      <c r="AD359" s="133"/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/>
      <c r="AQ359" s="133"/>
      <c r="AR359" s="133"/>
      <c r="AS359" s="133"/>
      <c r="AT359" s="133"/>
    </row>
    <row r="360" spans="16:46" ht="12.75" customHeight="1">
      <c r="P360" s="1"/>
      <c r="Q360" s="1"/>
      <c r="R360" s="1"/>
      <c r="S360" s="1"/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/>
      <c r="AQ360" s="133"/>
      <c r="AR360" s="133"/>
      <c r="AS360" s="133"/>
      <c r="AT360" s="133"/>
    </row>
    <row r="361" spans="16:46" ht="12.75" customHeight="1">
      <c r="P361" s="1"/>
      <c r="Q361" s="1"/>
      <c r="R361" s="1"/>
      <c r="S361" s="1"/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/>
      <c r="AQ361" s="133"/>
      <c r="AR361" s="133"/>
      <c r="AS361" s="133"/>
      <c r="AT361" s="133"/>
    </row>
    <row r="362" spans="16:46" ht="12.75" customHeight="1">
      <c r="P362" s="1"/>
      <c r="Q362" s="1"/>
      <c r="R362" s="1"/>
      <c r="S362" s="1"/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/>
      <c r="AQ362" s="133"/>
      <c r="AR362" s="133"/>
      <c r="AS362" s="133"/>
      <c r="AT362" s="133"/>
    </row>
    <row r="363" spans="16:46" ht="12.75" customHeight="1">
      <c r="P363" s="1"/>
      <c r="Q363" s="1"/>
      <c r="R363" s="1"/>
      <c r="S363" s="1"/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/>
      <c r="AQ363" s="133"/>
      <c r="AR363" s="133"/>
      <c r="AS363" s="133"/>
      <c r="AT363" s="133"/>
    </row>
    <row r="364" spans="16:46" ht="12.75" customHeight="1">
      <c r="P364" s="1"/>
      <c r="Q364" s="1"/>
      <c r="R364" s="1"/>
      <c r="S364" s="1"/>
      <c r="AB364" s="133"/>
      <c r="AC364" s="133"/>
      <c r="AD364" s="133"/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/>
      <c r="AQ364" s="133"/>
      <c r="AR364" s="133"/>
      <c r="AS364" s="133"/>
      <c r="AT364" s="133"/>
    </row>
    <row r="365" spans="16:46" ht="12.75" customHeight="1">
      <c r="P365" s="1"/>
      <c r="Q365" s="1"/>
      <c r="R365" s="1"/>
      <c r="S365" s="1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  <c r="AS365" s="133"/>
      <c r="AT365" s="133"/>
    </row>
    <row r="366" spans="16:46" ht="12.75" customHeight="1">
      <c r="P366" s="1"/>
      <c r="Q366" s="1"/>
      <c r="R366" s="1"/>
      <c r="S366" s="1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  <c r="AR366" s="133"/>
      <c r="AS366" s="133"/>
      <c r="AT366" s="133"/>
    </row>
    <row r="367" spans="16:46" ht="12.75" customHeight="1">
      <c r="P367" s="1"/>
      <c r="Q367" s="1"/>
      <c r="R367" s="1"/>
      <c r="S367" s="1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/>
      <c r="AQ367" s="133"/>
      <c r="AR367" s="133"/>
      <c r="AS367" s="133"/>
      <c r="AT367" s="133"/>
    </row>
    <row r="368" spans="16:46" ht="12.75" customHeight="1">
      <c r="P368" s="1"/>
      <c r="Q368" s="1"/>
      <c r="R368" s="1"/>
      <c r="S368" s="1"/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/>
      <c r="AQ368" s="133"/>
      <c r="AR368" s="133"/>
      <c r="AS368" s="133"/>
      <c r="AT368" s="133"/>
    </row>
    <row r="369" spans="1:46" ht="12.75" customHeight="1">
      <c r="A369" s="133"/>
      <c r="B369" s="133"/>
      <c r="C369" s="133"/>
      <c r="D369" s="133"/>
      <c r="E369" s="133"/>
      <c r="F369" s="18"/>
      <c r="G369" s="133"/>
      <c r="H369" s="133"/>
      <c r="I369" s="133"/>
      <c r="J369" s="133"/>
      <c r="K369" s="133"/>
      <c r="L369" s="133"/>
      <c r="M369" s="133"/>
      <c r="N369" s="133"/>
      <c r="O369" s="133"/>
      <c r="P369" s="1"/>
      <c r="Q369" s="1"/>
      <c r="R369" s="1"/>
      <c r="S369" s="1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/>
      <c r="AQ369" s="133"/>
      <c r="AR369" s="133"/>
      <c r="AS369" s="133"/>
      <c r="AT369" s="133"/>
    </row>
    <row r="370" spans="1:46" ht="12.75" customHeight="1">
      <c r="A370" s="133"/>
      <c r="B370" s="133"/>
      <c r="C370" s="133"/>
      <c r="D370" s="133"/>
      <c r="E370" s="133"/>
      <c r="F370" s="18"/>
      <c r="G370" s="133"/>
      <c r="H370" s="133"/>
      <c r="I370" s="133"/>
      <c r="J370" s="133"/>
      <c r="K370" s="133"/>
      <c r="L370" s="133"/>
      <c r="M370" s="133"/>
      <c r="N370" s="133"/>
      <c r="O370" s="133"/>
      <c r="P370" s="1"/>
      <c r="Q370" s="1"/>
      <c r="R370" s="1"/>
      <c r="S370" s="1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</row>
    <row r="371" spans="1:46" ht="12.75" customHeight="1">
      <c r="A371" s="133"/>
      <c r="B371" s="133"/>
      <c r="C371" s="133"/>
      <c r="D371" s="133"/>
      <c r="E371" s="133"/>
      <c r="F371" s="18"/>
      <c r="G371" s="133"/>
      <c r="H371" s="133"/>
      <c r="I371" s="133"/>
      <c r="J371" s="133"/>
      <c r="K371" s="133"/>
      <c r="L371" s="133"/>
      <c r="M371" s="133"/>
      <c r="N371" s="133"/>
      <c r="O371" s="133"/>
      <c r="P371" s="1"/>
      <c r="Q371" s="1"/>
      <c r="R371" s="1"/>
      <c r="S371" s="1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</row>
    <row r="372" spans="1:46" ht="12.75" customHeight="1">
      <c r="A372" s="133"/>
      <c r="B372" s="133"/>
      <c r="C372" s="133"/>
      <c r="D372" s="133"/>
      <c r="E372" s="133"/>
      <c r="F372" s="18"/>
      <c r="G372" s="133"/>
      <c r="H372" s="133"/>
      <c r="I372" s="133"/>
      <c r="J372" s="133"/>
      <c r="K372" s="133"/>
      <c r="L372" s="133"/>
      <c r="M372" s="133"/>
      <c r="N372" s="133"/>
      <c r="O372" s="133"/>
      <c r="P372" s="1"/>
      <c r="Q372" s="1"/>
      <c r="R372" s="1"/>
      <c r="S372" s="1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</row>
    <row r="373" spans="1:46" ht="12.75" customHeight="1">
      <c r="A373" s="133"/>
      <c r="B373" s="133"/>
      <c r="C373" s="133"/>
      <c r="D373" s="133"/>
      <c r="E373" s="133"/>
      <c r="F373" s="18"/>
      <c r="G373" s="133"/>
      <c r="H373" s="133"/>
      <c r="I373" s="133"/>
      <c r="J373" s="133"/>
      <c r="K373" s="133"/>
      <c r="L373" s="133"/>
      <c r="M373" s="133"/>
      <c r="N373" s="133"/>
      <c r="O373" s="133"/>
      <c r="P373" s="1"/>
      <c r="Q373" s="1"/>
      <c r="R373" s="1"/>
      <c r="S373" s="1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</row>
    <row r="374" spans="1:46" ht="12.75" customHeight="1">
      <c r="A374" s="133"/>
      <c r="B374" s="133"/>
      <c r="C374" s="133"/>
      <c r="D374" s="133"/>
      <c r="E374" s="133"/>
      <c r="F374" s="18"/>
      <c r="G374" s="133"/>
      <c r="H374" s="133"/>
      <c r="I374" s="133"/>
      <c r="J374" s="133"/>
      <c r="K374" s="133"/>
      <c r="L374" s="133"/>
      <c r="M374" s="133"/>
      <c r="N374" s="133"/>
      <c r="O374" s="133"/>
      <c r="P374" s="1"/>
      <c r="Q374" s="1"/>
      <c r="R374" s="1"/>
      <c r="S374" s="1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/>
      <c r="AQ374" s="133"/>
      <c r="AR374" s="133"/>
      <c r="AS374" s="133"/>
      <c r="AT374" s="133"/>
    </row>
    <row r="375" spans="1:46" ht="12.75" customHeight="1">
      <c r="A375" s="133"/>
      <c r="B375" s="133"/>
      <c r="C375" s="133"/>
      <c r="D375" s="133"/>
      <c r="E375" s="133"/>
      <c r="F375" s="18"/>
      <c r="G375" s="133"/>
      <c r="H375" s="133"/>
      <c r="I375" s="133"/>
      <c r="J375" s="133"/>
      <c r="K375" s="133"/>
      <c r="L375" s="133"/>
      <c r="M375" s="133"/>
      <c r="N375" s="133"/>
      <c r="O375" s="133"/>
      <c r="P375" s="1"/>
      <c r="Q375" s="1"/>
      <c r="R375" s="1"/>
      <c r="S375" s="1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/>
      <c r="AQ375" s="133"/>
      <c r="AR375" s="133"/>
      <c r="AS375" s="133"/>
      <c r="AT375" s="133"/>
    </row>
    <row r="376" spans="1:46" ht="12.75" customHeight="1">
      <c r="A376" s="133"/>
      <c r="B376" s="133"/>
      <c r="C376" s="133"/>
      <c r="D376" s="133"/>
      <c r="E376" s="133"/>
      <c r="F376" s="18"/>
      <c r="G376" s="133"/>
      <c r="H376" s="133"/>
      <c r="I376" s="133"/>
      <c r="J376" s="133"/>
      <c r="K376" s="133"/>
      <c r="L376" s="133"/>
      <c r="M376" s="133"/>
      <c r="N376" s="133"/>
      <c r="O376" s="133"/>
      <c r="P376" s="1"/>
      <c r="Q376" s="1"/>
      <c r="R376" s="1"/>
      <c r="S376" s="1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/>
      <c r="AQ376" s="133"/>
      <c r="AR376" s="133"/>
      <c r="AS376" s="133"/>
      <c r="AT376" s="133"/>
    </row>
    <row r="377" spans="1:46" ht="12.75" customHeight="1">
      <c r="A377" s="133"/>
      <c r="B377" s="133"/>
      <c r="C377" s="133"/>
      <c r="D377" s="133"/>
      <c r="E377" s="133"/>
      <c r="F377" s="18"/>
      <c r="G377" s="133"/>
      <c r="H377" s="133"/>
      <c r="I377" s="133"/>
      <c r="J377" s="133"/>
      <c r="K377" s="133"/>
      <c r="L377" s="133"/>
      <c r="M377" s="133"/>
      <c r="N377" s="133"/>
      <c r="O377" s="133"/>
      <c r="P377" s="1"/>
      <c r="Q377" s="1"/>
      <c r="R377" s="1"/>
      <c r="S377" s="1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/>
      <c r="AQ377" s="133"/>
      <c r="AR377" s="133"/>
      <c r="AS377" s="133"/>
      <c r="AT377" s="133"/>
    </row>
    <row r="378" spans="1:46" ht="12.75" customHeight="1">
      <c r="A378" s="133"/>
      <c r="B378" s="133"/>
      <c r="C378" s="133"/>
      <c r="D378" s="133"/>
      <c r="E378" s="133"/>
      <c r="F378" s="18"/>
      <c r="G378" s="133"/>
      <c r="H378" s="133"/>
      <c r="I378" s="133"/>
      <c r="J378" s="133"/>
      <c r="K378" s="133"/>
      <c r="L378" s="133"/>
      <c r="M378" s="133"/>
      <c r="N378" s="133"/>
      <c r="O378" s="133"/>
      <c r="P378" s="1"/>
      <c r="Q378" s="1"/>
      <c r="R378" s="1"/>
      <c r="S378" s="1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/>
      <c r="AQ378" s="133"/>
      <c r="AR378" s="133"/>
      <c r="AS378" s="133"/>
      <c r="AT378" s="133"/>
    </row>
    <row r="379" spans="1:46" ht="12.75" customHeight="1">
      <c r="A379" s="133"/>
      <c r="B379" s="133"/>
      <c r="C379" s="133"/>
      <c r="D379" s="133"/>
      <c r="E379" s="133"/>
      <c r="F379" s="18"/>
      <c r="G379" s="133"/>
      <c r="H379" s="133"/>
      <c r="I379" s="133"/>
      <c r="J379" s="133"/>
      <c r="K379" s="133"/>
      <c r="L379" s="133"/>
      <c r="M379" s="133"/>
      <c r="N379" s="133"/>
      <c r="O379" s="133"/>
      <c r="P379" s="1"/>
      <c r="Q379" s="1"/>
      <c r="R379" s="1"/>
      <c r="S379" s="1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/>
      <c r="AQ379" s="133"/>
      <c r="AR379" s="133"/>
      <c r="AS379" s="133"/>
      <c r="AT379" s="133"/>
    </row>
    <row r="380" spans="1:46" ht="12.75" customHeight="1">
      <c r="A380" s="133"/>
      <c r="B380" s="133"/>
      <c r="C380" s="133"/>
      <c r="D380" s="133"/>
      <c r="E380" s="133"/>
      <c r="F380" s="18"/>
      <c r="G380" s="133"/>
      <c r="H380" s="133"/>
      <c r="I380" s="133"/>
      <c r="J380" s="133"/>
      <c r="K380" s="133"/>
      <c r="L380" s="133"/>
      <c r="M380" s="133"/>
      <c r="N380" s="133"/>
      <c r="O380" s="133"/>
      <c r="P380" s="1"/>
      <c r="Q380" s="1"/>
      <c r="R380" s="1"/>
      <c r="S380" s="1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/>
      <c r="AQ380" s="133"/>
      <c r="AR380" s="133"/>
      <c r="AS380" s="133"/>
      <c r="AT380" s="133"/>
    </row>
    <row r="381" spans="1:46" ht="12.75" customHeight="1">
      <c r="A381" s="133"/>
      <c r="B381" s="133"/>
      <c r="C381" s="133"/>
      <c r="D381" s="133"/>
      <c r="E381" s="133"/>
      <c r="F381" s="18"/>
      <c r="G381" s="133"/>
      <c r="H381" s="133"/>
      <c r="I381" s="133"/>
      <c r="J381" s="133"/>
      <c r="K381" s="133"/>
      <c r="L381" s="133"/>
      <c r="M381" s="133"/>
      <c r="N381" s="133"/>
      <c r="O381" s="133"/>
      <c r="P381" s="1"/>
      <c r="Q381" s="1"/>
      <c r="R381" s="1"/>
      <c r="S381" s="1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/>
      <c r="AQ381" s="133"/>
      <c r="AR381" s="133"/>
      <c r="AS381" s="133"/>
      <c r="AT381" s="133"/>
    </row>
    <row r="382" spans="1:46" ht="12.75" customHeight="1">
      <c r="A382" s="133"/>
      <c r="B382" s="133"/>
      <c r="C382" s="133"/>
      <c r="D382" s="133"/>
      <c r="E382" s="133"/>
      <c r="F382" s="18"/>
      <c r="G382" s="133"/>
      <c r="H382" s="133"/>
      <c r="I382" s="133"/>
      <c r="J382" s="133"/>
      <c r="K382" s="133"/>
      <c r="L382" s="133"/>
      <c r="M382" s="133"/>
      <c r="N382" s="133"/>
      <c r="O382" s="133"/>
      <c r="P382" s="1"/>
      <c r="Q382" s="1"/>
      <c r="R382" s="1"/>
      <c r="S382" s="1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/>
      <c r="AQ382" s="133"/>
      <c r="AR382" s="133"/>
      <c r="AS382" s="133"/>
      <c r="AT382" s="133"/>
    </row>
    <row r="383" spans="1:46" ht="12.75" customHeight="1">
      <c r="A383" s="133"/>
      <c r="B383" s="133"/>
      <c r="C383" s="133"/>
      <c r="D383" s="133"/>
      <c r="E383" s="133"/>
      <c r="F383" s="18"/>
      <c r="G383" s="133"/>
      <c r="H383" s="133"/>
      <c r="I383" s="133"/>
      <c r="J383" s="133"/>
      <c r="K383" s="133"/>
      <c r="L383" s="133"/>
      <c r="M383" s="133"/>
      <c r="N383" s="133"/>
      <c r="O383" s="133"/>
      <c r="P383" s="1"/>
      <c r="Q383" s="1"/>
      <c r="R383" s="1"/>
      <c r="S383" s="1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</row>
    <row r="384" spans="1:46" ht="12.75" customHeight="1">
      <c r="A384" s="133"/>
      <c r="B384" s="133"/>
      <c r="C384" s="133"/>
      <c r="D384" s="133"/>
      <c r="E384" s="133"/>
      <c r="F384" s="18"/>
      <c r="G384" s="133"/>
      <c r="H384" s="133"/>
      <c r="I384" s="133"/>
      <c r="J384" s="133"/>
      <c r="K384" s="133"/>
      <c r="L384" s="133"/>
      <c r="M384" s="133"/>
      <c r="N384" s="133"/>
      <c r="O384" s="133"/>
      <c r="P384" s="1"/>
      <c r="Q384" s="1"/>
      <c r="R384" s="1"/>
      <c r="S384" s="1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/>
      <c r="AQ384" s="133"/>
      <c r="AR384" s="133"/>
      <c r="AS384" s="133"/>
      <c r="AT384" s="133"/>
    </row>
    <row r="385" spans="1:46" ht="12.75" customHeight="1">
      <c r="A385" s="133"/>
      <c r="B385" s="133"/>
      <c r="C385" s="133"/>
      <c r="D385" s="133"/>
      <c r="E385" s="133"/>
      <c r="F385" s="18"/>
      <c r="G385" s="133"/>
      <c r="H385" s="133"/>
      <c r="I385" s="133"/>
      <c r="J385" s="133"/>
      <c r="K385" s="133"/>
      <c r="L385" s="133"/>
      <c r="M385" s="133"/>
      <c r="N385" s="133"/>
      <c r="O385" s="133"/>
      <c r="P385" s="1"/>
      <c r="Q385" s="1"/>
      <c r="R385" s="1"/>
      <c r="S385" s="1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/>
      <c r="AQ385" s="133"/>
      <c r="AR385" s="133"/>
      <c r="AS385" s="133"/>
      <c r="AT385" s="133"/>
    </row>
    <row r="386" spans="1:46" ht="12.75" customHeight="1">
      <c r="A386" s="133"/>
      <c r="B386" s="133"/>
      <c r="C386" s="133"/>
      <c r="D386" s="133"/>
      <c r="E386" s="133"/>
      <c r="F386" s="18"/>
      <c r="G386" s="133"/>
      <c r="H386" s="133"/>
      <c r="I386" s="133"/>
      <c r="J386" s="133"/>
      <c r="K386" s="133"/>
      <c r="L386" s="133"/>
      <c r="M386" s="133"/>
      <c r="N386" s="133"/>
      <c r="O386" s="133"/>
      <c r="P386" s="1"/>
      <c r="Q386" s="1"/>
      <c r="R386" s="1"/>
      <c r="S386" s="1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/>
      <c r="AQ386" s="133"/>
      <c r="AR386" s="133"/>
      <c r="AS386" s="133"/>
      <c r="AT386" s="133"/>
    </row>
    <row r="387" spans="1:46" ht="12.75" customHeight="1">
      <c r="A387" s="133"/>
      <c r="B387" s="133"/>
      <c r="C387" s="133"/>
      <c r="D387" s="133"/>
      <c r="E387" s="133"/>
      <c r="F387" s="18"/>
      <c r="G387" s="133"/>
      <c r="H387" s="133"/>
      <c r="I387" s="133"/>
      <c r="J387" s="133"/>
      <c r="K387" s="133"/>
      <c r="L387" s="133"/>
      <c r="M387" s="133"/>
      <c r="N387" s="133"/>
      <c r="O387" s="133"/>
      <c r="P387" s="1"/>
      <c r="Q387" s="1"/>
      <c r="R387" s="1"/>
      <c r="S387" s="1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/>
      <c r="AQ387" s="133"/>
      <c r="AR387" s="133"/>
      <c r="AS387" s="133"/>
      <c r="AT387" s="133"/>
    </row>
    <row r="388" spans="1:46" ht="12.75" customHeight="1">
      <c r="A388" s="133"/>
      <c r="B388" s="133"/>
      <c r="C388" s="133"/>
      <c r="D388" s="133"/>
      <c r="E388" s="133"/>
      <c r="F388" s="18"/>
      <c r="G388" s="133"/>
      <c r="H388" s="133"/>
      <c r="I388" s="133"/>
      <c r="J388" s="133"/>
      <c r="K388" s="133"/>
      <c r="L388" s="133"/>
      <c r="M388" s="133"/>
      <c r="N388" s="133"/>
      <c r="O388" s="133"/>
      <c r="P388" s="1"/>
      <c r="Q388" s="1"/>
      <c r="R388" s="1"/>
      <c r="S388" s="1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/>
      <c r="AQ388" s="133"/>
      <c r="AR388" s="133"/>
      <c r="AS388" s="133"/>
      <c r="AT388" s="133"/>
    </row>
    <row r="389" spans="1:46" ht="12.75" customHeight="1">
      <c r="A389" s="133"/>
      <c r="B389" s="133"/>
      <c r="C389" s="133"/>
      <c r="D389" s="133"/>
      <c r="E389" s="133"/>
      <c r="F389" s="18"/>
      <c r="G389" s="133"/>
      <c r="H389" s="133"/>
      <c r="I389" s="133"/>
      <c r="J389" s="133"/>
      <c r="K389" s="133"/>
      <c r="L389" s="133"/>
      <c r="M389" s="133"/>
      <c r="N389" s="133"/>
      <c r="O389" s="133"/>
      <c r="P389" s="1"/>
      <c r="Q389" s="1"/>
      <c r="R389" s="1"/>
      <c r="S389" s="1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/>
      <c r="AQ389" s="133"/>
      <c r="AR389" s="133"/>
      <c r="AS389" s="133"/>
      <c r="AT389" s="133"/>
    </row>
    <row r="390" spans="1:46" ht="12.75" customHeight="1">
      <c r="A390" s="133"/>
      <c r="B390" s="133"/>
      <c r="C390" s="133"/>
      <c r="D390" s="133"/>
      <c r="E390" s="133"/>
      <c r="F390" s="18"/>
      <c r="G390" s="133"/>
      <c r="H390" s="133"/>
      <c r="I390" s="133"/>
      <c r="J390" s="133"/>
      <c r="K390" s="133"/>
      <c r="L390" s="133"/>
      <c r="M390" s="133"/>
      <c r="N390" s="133"/>
      <c r="O390" s="133"/>
      <c r="P390" s="1"/>
      <c r="Q390" s="1"/>
      <c r="R390" s="1"/>
      <c r="S390" s="1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/>
      <c r="AQ390" s="133"/>
      <c r="AR390" s="133"/>
      <c r="AS390" s="133"/>
      <c r="AT390" s="133"/>
    </row>
    <row r="391" spans="1:46" ht="12.75" customHeight="1">
      <c r="A391" s="133"/>
      <c r="B391" s="133"/>
      <c r="C391" s="133"/>
      <c r="D391" s="133"/>
      <c r="E391" s="133"/>
      <c r="F391" s="18"/>
      <c r="G391" s="133"/>
      <c r="H391" s="133"/>
      <c r="I391" s="133"/>
      <c r="J391" s="133"/>
      <c r="K391" s="133"/>
      <c r="L391" s="133"/>
      <c r="M391" s="133"/>
      <c r="N391" s="133"/>
      <c r="O391" s="133"/>
      <c r="P391" s="1"/>
      <c r="Q391" s="1"/>
      <c r="R391" s="1"/>
      <c r="S391" s="1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/>
      <c r="AQ391" s="133"/>
      <c r="AR391" s="133"/>
      <c r="AS391" s="133"/>
      <c r="AT391" s="133"/>
    </row>
    <row r="392" spans="1:46" ht="12.75" customHeight="1">
      <c r="A392" s="133"/>
      <c r="B392" s="133"/>
      <c r="C392" s="133"/>
      <c r="D392" s="133"/>
      <c r="E392" s="133"/>
      <c r="F392" s="18"/>
      <c r="G392" s="133"/>
      <c r="H392" s="133"/>
      <c r="I392" s="133"/>
      <c r="J392" s="133"/>
      <c r="K392" s="133"/>
      <c r="L392" s="133"/>
      <c r="M392" s="133"/>
      <c r="N392" s="133"/>
      <c r="O392" s="133"/>
      <c r="P392" s="1"/>
      <c r="Q392" s="1"/>
      <c r="R392" s="1"/>
      <c r="S392" s="1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/>
      <c r="AQ392" s="133"/>
      <c r="AR392" s="133"/>
      <c r="AS392" s="133"/>
      <c r="AT392" s="133"/>
    </row>
    <row r="393" spans="1:46" ht="12.75" customHeight="1">
      <c r="A393" s="133"/>
      <c r="B393" s="133"/>
      <c r="C393" s="133"/>
      <c r="D393" s="133"/>
      <c r="E393" s="133"/>
      <c r="F393" s="18"/>
      <c r="G393" s="133"/>
      <c r="H393" s="133"/>
      <c r="I393" s="133"/>
      <c r="J393" s="133"/>
      <c r="K393" s="133"/>
      <c r="L393" s="133"/>
      <c r="M393" s="133"/>
      <c r="N393" s="133"/>
      <c r="O393" s="133"/>
      <c r="P393" s="1"/>
      <c r="Q393" s="1"/>
      <c r="R393" s="1"/>
      <c r="S393" s="1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/>
      <c r="AQ393" s="133"/>
      <c r="AR393" s="133"/>
      <c r="AS393" s="133"/>
      <c r="AT393" s="133"/>
    </row>
    <row r="394" spans="1:46" ht="12.75" customHeight="1">
      <c r="A394" s="133"/>
      <c r="B394" s="133"/>
      <c r="C394" s="133"/>
      <c r="D394" s="133"/>
      <c r="E394" s="133"/>
      <c r="F394" s="18"/>
      <c r="G394" s="133"/>
      <c r="H394" s="133"/>
      <c r="I394" s="133"/>
      <c r="J394" s="133"/>
      <c r="K394" s="133"/>
      <c r="L394" s="133"/>
      <c r="M394" s="133"/>
      <c r="N394" s="133"/>
      <c r="O394" s="133"/>
      <c r="P394" s="1"/>
      <c r="Q394" s="1"/>
      <c r="R394" s="1"/>
      <c r="S394" s="1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/>
      <c r="AQ394" s="133"/>
      <c r="AR394" s="133"/>
      <c r="AS394" s="133"/>
      <c r="AT394" s="133"/>
    </row>
    <row r="395" spans="1:46" ht="12.75" customHeight="1">
      <c r="A395" s="133"/>
      <c r="B395" s="133"/>
      <c r="C395" s="133"/>
      <c r="D395" s="133"/>
      <c r="E395" s="133"/>
      <c r="F395" s="18"/>
      <c r="G395" s="133"/>
      <c r="H395" s="133"/>
      <c r="I395" s="133"/>
      <c r="J395" s="133"/>
      <c r="K395" s="133"/>
      <c r="L395" s="133"/>
      <c r="M395" s="133"/>
      <c r="N395" s="133"/>
      <c r="O395" s="133"/>
      <c r="P395" s="1"/>
      <c r="Q395" s="1"/>
      <c r="R395" s="1"/>
      <c r="S395" s="1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/>
      <c r="AQ395" s="133"/>
      <c r="AR395" s="133"/>
      <c r="AS395" s="133"/>
      <c r="AT395" s="133"/>
    </row>
    <row r="396" spans="1:46" ht="12.75" customHeight="1">
      <c r="A396" s="133"/>
      <c r="B396" s="133"/>
      <c r="C396" s="133"/>
      <c r="D396" s="133"/>
      <c r="E396" s="133"/>
      <c r="F396" s="18"/>
      <c r="G396" s="133"/>
      <c r="H396" s="133"/>
      <c r="I396" s="133"/>
      <c r="J396" s="133"/>
      <c r="K396" s="133"/>
      <c r="L396" s="133"/>
      <c r="M396" s="133"/>
      <c r="N396" s="133"/>
      <c r="O396" s="133"/>
      <c r="P396" s="1"/>
      <c r="Q396" s="1"/>
      <c r="R396" s="1"/>
      <c r="S396" s="1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/>
      <c r="AQ396" s="133"/>
      <c r="AR396" s="133"/>
      <c r="AS396" s="133"/>
      <c r="AT396" s="133"/>
    </row>
    <row r="397" spans="1:46" ht="12.75" customHeight="1">
      <c r="A397" s="133"/>
      <c r="B397" s="133"/>
      <c r="C397" s="133"/>
      <c r="D397" s="133"/>
      <c r="E397" s="133"/>
      <c r="F397" s="18"/>
      <c r="G397" s="133"/>
      <c r="H397" s="133"/>
      <c r="I397" s="133"/>
      <c r="J397" s="133"/>
      <c r="K397" s="133"/>
      <c r="L397" s="133"/>
      <c r="M397" s="133"/>
      <c r="N397" s="133"/>
      <c r="O397" s="133"/>
      <c r="P397" s="1"/>
      <c r="Q397" s="1"/>
      <c r="R397" s="1"/>
      <c r="S397" s="1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</row>
    <row r="398" spans="1:46" ht="12.75" customHeight="1">
      <c r="A398" s="133"/>
      <c r="B398" s="133"/>
      <c r="C398" s="133"/>
      <c r="D398" s="133"/>
      <c r="E398" s="133"/>
      <c r="F398" s="18"/>
      <c r="G398" s="133"/>
      <c r="H398" s="133"/>
      <c r="I398" s="133"/>
      <c r="J398" s="133"/>
      <c r="K398" s="133"/>
      <c r="L398" s="133"/>
      <c r="M398" s="133"/>
      <c r="N398" s="133"/>
      <c r="O398" s="133"/>
      <c r="P398" s="1"/>
      <c r="Q398" s="1"/>
      <c r="R398" s="1"/>
      <c r="S398" s="1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</row>
    <row r="399" spans="1:46" ht="12.75" customHeight="1">
      <c r="A399" s="133"/>
      <c r="B399" s="133"/>
      <c r="C399" s="133"/>
      <c r="D399" s="133"/>
      <c r="E399" s="133"/>
      <c r="F399" s="18"/>
      <c r="G399" s="133"/>
      <c r="H399" s="133"/>
      <c r="I399" s="133"/>
      <c r="J399" s="133"/>
      <c r="K399" s="133"/>
      <c r="L399" s="133"/>
      <c r="M399" s="133"/>
      <c r="N399" s="133"/>
      <c r="O399" s="133"/>
      <c r="P399" s="1"/>
      <c r="Q399" s="1"/>
      <c r="R399" s="1"/>
      <c r="S399" s="1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</row>
    <row r="400" spans="1:46" ht="12.75" customHeight="1">
      <c r="A400" s="133"/>
      <c r="B400" s="133"/>
      <c r="C400" s="133"/>
      <c r="D400" s="133"/>
      <c r="E400" s="133"/>
      <c r="F400" s="18"/>
      <c r="G400" s="133"/>
      <c r="H400" s="133"/>
      <c r="I400" s="133"/>
      <c r="J400" s="133"/>
      <c r="K400" s="133"/>
      <c r="L400" s="133"/>
      <c r="M400" s="133"/>
      <c r="N400" s="133"/>
      <c r="O400" s="133"/>
      <c r="P400" s="1"/>
      <c r="Q400" s="1"/>
      <c r="R400" s="1"/>
      <c r="S400" s="1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</row>
    <row r="401" spans="1:46" ht="12.75" customHeight="1">
      <c r="A401" s="133"/>
      <c r="B401" s="133"/>
      <c r="C401" s="133"/>
      <c r="D401" s="133"/>
      <c r="E401" s="133"/>
      <c r="F401" s="18"/>
      <c r="G401" s="133"/>
      <c r="H401" s="133"/>
      <c r="I401" s="133"/>
      <c r="J401" s="133"/>
      <c r="K401" s="133"/>
      <c r="L401" s="133"/>
      <c r="M401" s="133"/>
      <c r="N401" s="133"/>
      <c r="O401" s="133"/>
      <c r="P401" s="1"/>
      <c r="Q401" s="1"/>
      <c r="R401" s="1"/>
      <c r="S401" s="1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/>
      <c r="AQ401" s="133"/>
      <c r="AR401" s="133"/>
      <c r="AS401" s="133"/>
      <c r="AT401" s="133"/>
    </row>
    <row r="402" spans="1:46" ht="12.75" customHeight="1">
      <c r="A402" s="133"/>
      <c r="B402" s="133"/>
      <c r="C402" s="133"/>
      <c r="D402" s="133"/>
      <c r="E402" s="133"/>
      <c r="F402" s="18"/>
      <c r="G402" s="133"/>
      <c r="H402" s="133"/>
      <c r="I402" s="133"/>
      <c r="J402" s="133"/>
      <c r="K402" s="133"/>
      <c r="L402" s="133"/>
      <c r="M402" s="133"/>
      <c r="N402" s="133"/>
      <c r="O402" s="133"/>
      <c r="P402" s="1"/>
      <c r="Q402" s="1"/>
      <c r="R402" s="1"/>
      <c r="S402" s="1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/>
      <c r="AQ402" s="133"/>
      <c r="AR402" s="133"/>
      <c r="AS402" s="133"/>
      <c r="AT402" s="133"/>
    </row>
    <row r="403" spans="1:46" ht="12.75" customHeight="1">
      <c r="A403" s="133"/>
      <c r="B403" s="133"/>
      <c r="C403" s="133"/>
      <c r="D403" s="133"/>
      <c r="E403" s="133"/>
      <c r="F403" s="18"/>
      <c r="G403" s="133"/>
      <c r="H403" s="133"/>
      <c r="I403" s="133"/>
      <c r="J403" s="133"/>
      <c r="K403" s="133"/>
      <c r="L403" s="133"/>
      <c r="M403" s="133"/>
      <c r="N403" s="133"/>
      <c r="O403" s="133"/>
      <c r="P403" s="1"/>
      <c r="Q403" s="1"/>
      <c r="R403" s="1"/>
      <c r="S403" s="1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/>
      <c r="AQ403" s="133"/>
      <c r="AR403" s="133"/>
      <c r="AS403" s="133"/>
      <c r="AT403" s="133"/>
    </row>
    <row r="404" spans="1:46" ht="12.75" customHeight="1">
      <c r="A404" s="133"/>
      <c r="B404" s="133"/>
      <c r="C404" s="133"/>
      <c r="D404" s="133"/>
      <c r="E404" s="133"/>
      <c r="F404" s="18"/>
      <c r="G404" s="133"/>
      <c r="H404" s="133"/>
      <c r="I404" s="133"/>
      <c r="J404" s="133"/>
      <c r="K404" s="133"/>
      <c r="L404" s="133"/>
      <c r="M404" s="133"/>
      <c r="N404" s="133"/>
      <c r="O404" s="133"/>
      <c r="P404" s="1"/>
      <c r="Q404" s="1"/>
      <c r="R404" s="1"/>
      <c r="S404" s="1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/>
      <c r="AQ404" s="133"/>
      <c r="AR404" s="133"/>
      <c r="AS404" s="133"/>
      <c r="AT404" s="133"/>
    </row>
    <row r="405" spans="1:46" ht="12.75" customHeight="1">
      <c r="A405" s="133"/>
      <c r="B405" s="133"/>
      <c r="C405" s="133"/>
      <c r="D405" s="133"/>
      <c r="E405" s="133"/>
      <c r="F405" s="18"/>
      <c r="G405" s="133"/>
      <c r="H405" s="133"/>
      <c r="I405" s="133"/>
      <c r="J405" s="133"/>
      <c r="K405" s="133"/>
      <c r="L405" s="133"/>
      <c r="M405" s="133"/>
      <c r="N405" s="133"/>
      <c r="O405" s="133"/>
      <c r="P405" s="1"/>
      <c r="Q405" s="1"/>
      <c r="R405" s="1"/>
      <c r="S405" s="1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/>
      <c r="AQ405" s="133"/>
      <c r="AR405" s="133"/>
      <c r="AS405" s="133"/>
      <c r="AT405" s="133"/>
    </row>
    <row r="406" spans="1:46" ht="12.75" customHeight="1">
      <c r="A406" s="133"/>
      <c r="B406" s="133"/>
      <c r="C406" s="133"/>
      <c r="D406" s="133"/>
      <c r="E406" s="133"/>
      <c r="F406" s="18"/>
      <c r="G406" s="133"/>
      <c r="H406" s="133"/>
      <c r="I406" s="133"/>
      <c r="J406" s="133"/>
      <c r="K406" s="133"/>
      <c r="L406" s="133"/>
      <c r="M406" s="133"/>
      <c r="N406" s="133"/>
      <c r="O406" s="133"/>
      <c r="P406" s="1"/>
      <c r="Q406" s="1"/>
      <c r="R406" s="1"/>
      <c r="S406" s="1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/>
      <c r="AQ406" s="133"/>
      <c r="AR406" s="133"/>
      <c r="AS406" s="133"/>
      <c r="AT406" s="133"/>
    </row>
    <row r="407" spans="1:46" ht="12.75" customHeight="1">
      <c r="A407" s="133"/>
      <c r="B407" s="133"/>
      <c r="C407" s="133"/>
      <c r="D407" s="133"/>
      <c r="E407" s="133"/>
      <c r="F407" s="18"/>
      <c r="G407" s="133"/>
      <c r="H407" s="133"/>
      <c r="I407" s="133"/>
      <c r="J407" s="133"/>
      <c r="K407" s="133"/>
      <c r="L407" s="133"/>
      <c r="M407" s="133"/>
      <c r="N407" s="133"/>
      <c r="O407" s="133"/>
      <c r="P407" s="1"/>
      <c r="Q407" s="1"/>
      <c r="R407" s="1"/>
      <c r="S407" s="1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</row>
    <row r="408" spans="1:46" ht="12.75" customHeight="1">
      <c r="A408" s="133"/>
      <c r="B408" s="133"/>
      <c r="C408" s="133"/>
      <c r="D408" s="133"/>
      <c r="E408" s="133"/>
      <c r="F408" s="18"/>
      <c r="G408" s="133"/>
      <c r="H408" s="133"/>
      <c r="I408" s="133"/>
      <c r="J408" s="133"/>
      <c r="K408" s="133"/>
      <c r="L408" s="133"/>
      <c r="M408" s="133"/>
      <c r="N408" s="133"/>
      <c r="O408" s="133"/>
      <c r="P408" s="1"/>
      <c r="Q408" s="1"/>
      <c r="R408" s="1"/>
      <c r="S408" s="1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</row>
    <row r="409" spans="1:46" ht="12.75" customHeight="1">
      <c r="A409" s="133"/>
      <c r="B409" s="133"/>
      <c r="C409" s="133"/>
      <c r="D409" s="133"/>
      <c r="E409" s="133"/>
      <c r="F409" s="18"/>
      <c r="G409" s="133"/>
      <c r="H409" s="133"/>
      <c r="I409" s="133"/>
      <c r="J409" s="133"/>
      <c r="K409" s="133"/>
      <c r="L409" s="133"/>
      <c r="M409" s="133"/>
      <c r="N409" s="133"/>
      <c r="O409" s="133"/>
      <c r="P409" s="1"/>
      <c r="Q409" s="1"/>
      <c r="R409" s="1"/>
      <c r="S409" s="1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</row>
    <row r="410" spans="1:46" ht="12.75" customHeight="1">
      <c r="A410" s="133"/>
      <c r="B410" s="133"/>
      <c r="C410" s="133"/>
      <c r="D410" s="133"/>
      <c r="E410" s="133"/>
      <c r="F410" s="18"/>
      <c r="G410" s="133"/>
      <c r="H410" s="133"/>
      <c r="I410" s="133"/>
      <c r="J410" s="133"/>
      <c r="K410" s="133"/>
      <c r="L410" s="133"/>
      <c r="M410" s="133"/>
      <c r="N410" s="133"/>
      <c r="O410" s="133"/>
      <c r="P410" s="1"/>
      <c r="Q410" s="1"/>
      <c r="R410" s="1"/>
      <c r="S410" s="1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</row>
    <row r="411" spans="1:46" ht="12.75" customHeight="1">
      <c r="A411" s="133"/>
      <c r="B411" s="133"/>
      <c r="C411" s="133"/>
      <c r="D411" s="133"/>
      <c r="E411" s="133"/>
      <c r="F411" s="18"/>
      <c r="G411" s="133"/>
      <c r="H411" s="133"/>
      <c r="I411" s="133"/>
      <c r="J411" s="133"/>
      <c r="K411" s="133"/>
      <c r="L411" s="133"/>
      <c r="M411" s="133"/>
      <c r="N411" s="133"/>
      <c r="O411" s="133"/>
      <c r="P411" s="1"/>
      <c r="Q411" s="1"/>
      <c r="R411" s="1"/>
      <c r="S411" s="1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/>
      <c r="AQ411" s="133"/>
      <c r="AR411" s="133"/>
      <c r="AS411" s="133"/>
      <c r="AT411" s="133"/>
    </row>
    <row r="412" spans="1:46" ht="12.75" customHeight="1">
      <c r="A412" s="133"/>
      <c r="B412" s="133"/>
      <c r="C412" s="133"/>
      <c r="D412" s="133"/>
      <c r="E412" s="133"/>
      <c r="F412" s="18"/>
      <c r="G412" s="133"/>
      <c r="H412" s="133"/>
      <c r="I412" s="133"/>
      <c r="J412" s="133"/>
      <c r="K412" s="133"/>
      <c r="L412" s="133"/>
      <c r="M412" s="133"/>
      <c r="N412" s="133"/>
      <c r="O412" s="133"/>
      <c r="P412" s="1"/>
      <c r="Q412" s="1"/>
      <c r="R412" s="1"/>
      <c r="S412" s="1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/>
      <c r="AQ412" s="133"/>
      <c r="AR412" s="133"/>
      <c r="AS412" s="133"/>
      <c r="AT412" s="133"/>
    </row>
    <row r="413" spans="1:46" ht="12.75" customHeight="1">
      <c r="A413" s="133"/>
      <c r="B413" s="133"/>
      <c r="C413" s="133"/>
      <c r="D413" s="133"/>
      <c r="E413" s="133"/>
      <c r="F413" s="18"/>
      <c r="G413" s="133"/>
      <c r="H413" s="133"/>
      <c r="I413" s="133"/>
      <c r="J413" s="133"/>
      <c r="K413" s="133"/>
      <c r="L413" s="133"/>
      <c r="M413" s="133"/>
      <c r="N413" s="133"/>
      <c r="O413" s="133"/>
      <c r="P413" s="1"/>
      <c r="Q413" s="1"/>
      <c r="R413" s="1"/>
      <c r="S413" s="1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/>
      <c r="AQ413" s="133"/>
      <c r="AR413" s="133"/>
      <c r="AS413" s="133"/>
      <c r="AT413" s="133"/>
    </row>
    <row r="414" spans="1:46" ht="12.75" customHeight="1">
      <c r="A414" s="133"/>
      <c r="B414" s="133"/>
      <c r="C414" s="133"/>
      <c r="D414" s="133"/>
      <c r="E414" s="133"/>
      <c r="F414" s="18"/>
      <c r="G414" s="133"/>
      <c r="H414" s="133"/>
      <c r="I414" s="133"/>
      <c r="J414" s="133"/>
      <c r="K414" s="133"/>
      <c r="L414" s="133"/>
      <c r="M414" s="133"/>
      <c r="N414" s="133"/>
      <c r="O414" s="133"/>
      <c r="P414" s="1"/>
      <c r="Q414" s="1"/>
      <c r="R414" s="1"/>
      <c r="S414" s="1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</row>
    <row r="415" spans="1:46" ht="12.75" customHeight="1">
      <c r="A415" s="133"/>
      <c r="B415" s="133"/>
      <c r="C415" s="133"/>
      <c r="D415" s="133"/>
      <c r="E415" s="133"/>
      <c r="F415" s="18"/>
      <c r="G415" s="133"/>
      <c r="H415" s="133"/>
      <c r="I415" s="133"/>
      <c r="J415" s="133"/>
      <c r="K415" s="133"/>
      <c r="L415" s="133"/>
      <c r="M415" s="133"/>
      <c r="N415" s="133"/>
      <c r="O415" s="133"/>
      <c r="P415" s="1"/>
      <c r="Q415" s="1"/>
      <c r="R415" s="1"/>
      <c r="S415" s="1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/>
      <c r="AQ415" s="133"/>
      <c r="AR415" s="133"/>
      <c r="AS415" s="133"/>
      <c r="AT415" s="133"/>
    </row>
    <row r="416" spans="1:46" ht="12.75" customHeight="1">
      <c r="A416" s="133"/>
      <c r="B416" s="133"/>
      <c r="C416" s="133"/>
      <c r="D416" s="133"/>
      <c r="E416" s="133"/>
      <c r="F416" s="18"/>
      <c r="G416" s="133"/>
      <c r="H416" s="133"/>
      <c r="I416" s="133"/>
      <c r="J416" s="133"/>
      <c r="K416" s="133"/>
      <c r="L416" s="133"/>
      <c r="M416" s="133"/>
      <c r="N416" s="133"/>
      <c r="O416" s="133"/>
      <c r="P416" s="1"/>
      <c r="Q416" s="1"/>
      <c r="R416" s="1"/>
      <c r="S416" s="1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/>
      <c r="AQ416" s="133"/>
      <c r="AR416" s="133"/>
      <c r="AS416" s="133"/>
      <c r="AT416" s="133"/>
    </row>
    <row r="417" spans="1:46" ht="12.75" customHeight="1">
      <c r="A417" s="133"/>
      <c r="B417" s="133"/>
      <c r="C417" s="133"/>
      <c r="D417" s="133"/>
      <c r="E417" s="133"/>
      <c r="F417" s="18"/>
      <c r="G417" s="133"/>
      <c r="H417" s="133"/>
      <c r="I417" s="133"/>
      <c r="J417" s="133"/>
      <c r="K417" s="133"/>
      <c r="L417" s="133"/>
      <c r="M417" s="133"/>
      <c r="N417" s="133"/>
      <c r="O417" s="133"/>
      <c r="P417" s="1"/>
      <c r="Q417" s="1"/>
      <c r="R417" s="1"/>
      <c r="S417" s="1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/>
      <c r="AQ417" s="133"/>
      <c r="AR417" s="133"/>
      <c r="AS417" s="133"/>
      <c r="AT417" s="133"/>
    </row>
    <row r="418" spans="1:46" ht="12.75" customHeight="1">
      <c r="A418" s="133"/>
      <c r="B418" s="133"/>
      <c r="C418" s="133"/>
      <c r="D418" s="133"/>
      <c r="E418" s="133"/>
      <c r="F418" s="18"/>
      <c r="G418" s="133"/>
      <c r="H418" s="133"/>
      <c r="I418" s="133"/>
      <c r="J418" s="133"/>
      <c r="K418" s="133"/>
      <c r="L418" s="133"/>
      <c r="M418" s="133"/>
      <c r="N418" s="133"/>
      <c r="O418" s="133"/>
      <c r="P418" s="1"/>
      <c r="Q418" s="1"/>
      <c r="R418" s="1"/>
      <c r="S418" s="1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/>
      <c r="AQ418" s="133"/>
      <c r="AR418" s="133"/>
      <c r="AS418" s="133"/>
      <c r="AT418" s="133"/>
    </row>
    <row r="419" spans="1:46" ht="12.75" customHeight="1">
      <c r="A419" s="133"/>
      <c r="B419" s="133"/>
      <c r="C419" s="133"/>
      <c r="D419" s="133"/>
      <c r="E419" s="133"/>
      <c r="F419" s="18"/>
      <c r="G419" s="133"/>
      <c r="H419" s="133"/>
      <c r="I419" s="133"/>
      <c r="J419" s="133"/>
      <c r="K419" s="133"/>
      <c r="L419" s="133"/>
      <c r="M419" s="133"/>
      <c r="N419" s="133"/>
      <c r="O419" s="133"/>
      <c r="P419" s="1"/>
      <c r="Q419" s="1"/>
      <c r="R419" s="1"/>
      <c r="S419" s="1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/>
      <c r="AQ419" s="133"/>
      <c r="AR419" s="133"/>
      <c r="AS419" s="133"/>
      <c r="AT419" s="133"/>
    </row>
    <row r="420" spans="1:46" ht="12.75" customHeight="1">
      <c r="A420" s="133"/>
      <c r="B420" s="133"/>
      <c r="C420" s="133"/>
      <c r="D420" s="133"/>
      <c r="E420" s="133"/>
      <c r="F420" s="18"/>
      <c r="G420" s="133"/>
      <c r="H420" s="133"/>
      <c r="I420" s="133"/>
      <c r="J420" s="133"/>
      <c r="K420" s="133"/>
      <c r="L420" s="133"/>
      <c r="M420" s="133"/>
      <c r="N420" s="133"/>
      <c r="O420" s="133"/>
      <c r="P420" s="1"/>
      <c r="Q420" s="1"/>
      <c r="R420" s="1"/>
      <c r="S420" s="1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/>
      <c r="AQ420" s="133"/>
      <c r="AR420" s="133"/>
      <c r="AS420" s="133"/>
      <c r="AT420" s="133"/>
    </row>
    <row r="421" spans="1:46" ht="12.75" customHeight="1">
      <c r="A421" s="133"/>
      <c r="B421" s="133"/>
      <c r="C421" s="133"/>
      <c r="D421" s="133"/>
      <c r="E421" s="133"/>
      <c r="F421" s="18"/>
      <c r="G421" s="133"/>
      <c r="H421" s="133"/>
      <c r="I421" s="133"/>
      <c r="J421" s="133"/>
      <c r="K421" s="133"/>
      <c r="L421" s="133"/>
      <c r="M421" s="133"/>
      <c r="N421" s="133"/>
      <c r="O421" s="133"/>
      <c r="P421" s="1"/>
      <c r="Q421" s="1"/>
      <c r="R421" s="1"/>
      <c r="S421" s="1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/>
      <c r="AQ421" s="133"/>
      <c r="AR421" s="133"/>
      <c r="AS421" s="133"/>
      <c r="AT421" s="133"/>
    </row>
    <row r="422" spans="1:46" ht="12.75" customHeight="1">
      <c r="A422" s="133"/>
      <c r="B422" s="133"/>
      <c r="C422" s="133"/>
      <c r="D422" s="133"/>
      <c r="E422" s="133"/>
      <c r="F422" s="18"/>
      <c r="G422" s="133"/>
      <c r="H422" s="133"/>
      <c r="I422" s="133"/>
      <c r="J422" s="133"/>
      <c r="K422" s="133"/>
      <c r="L422" s="133"/>
      <c r="M422" s="133"/>
      <c r="N422" s="133"/>
      <c r="O422" s="133"/>
      <c r="P422" s="1"/>
      <c r="Q422" s="1"/>
      <c r="R422" s="1"/>
      <c r="S422" s="1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/>
      <c r="AQ422" s="133"/>
      <c r="AR422" s="133"/>
      <c r="AS422" s="133"/>
      <c r="AT422" s="133"/>
    </row>
    <row r="423" spans="1:46" ht="12.75" customHeight="1">
      <c r="A423" s="133"/>
      <c r="B423" s="133"/>
      <c r="C423" s="133"/>
      <c r="D423" s="133"/>
      <c r="E423" s="133"/>
      <c r="F423" s="18"/>
      <c r="G423" s="133"/>
      <c r="H423" s="133"/>
      <c r="I423" s="133"/>
      <c r="J423" s="133"/>
      <c r="K423" s="133"/>
      <c r="L423" s="133"/>
      <c r="M423" s="133"/>
      <c r="N423" s="133"/>
      <c r="O423" s="133"/>
      <c r="P423" s="1"/>
      <c r="Q423" s="1"/>
      <c r="R423" s="1"/>
      <c r="S423" s="1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/>
      <c r="AQ423" s="133"/>
      <c r="AR423" s="133"/>
      <c r="AS423" s="133"/>
      <c r="AT423" s="133"/>
    </row>
    <row r="424" spans="1:46" ht="12.75" customHeight="1">
      <c r="A424" s="133"/>
      <c r="B424" s="133"/>
      <c r="C424" s="133"/>
      <c r="D424" s="133"/>
      <c r="E424" s="133"/>
      <c r="F424" s="18"/>
      <c r="G424" s="133"/>
      <c r="H424" s="133"/>
      <c r="I424" s="133"/>
      <c r="J424" s="133"/>
      <c r="K424" s="133"/>
      <c r="L424" s="133"/>
      <c r="M424" s="133"/>
      <c r="N424" s="133"/>
      <c r="O424" s="133"/>
      <c r="P424" s="1"/>
      <c r="Q424" s="1"/>
      <c r="R424" s="1"/>
      <c r="S424" s="1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</row>
    <row r="425" spans="1:46" ht="12.75" customHeight="1">
      <c r="A425" s="133"/>
      <c r="B425" s="133"/>
      <c r="C425" s="133"/>
      <c r="D425" s="133"/>
      <c r="E425" s="133"/>
      <c r="F425" s="18"/>
      <c r="G425" s="133"/>
      <c r="H425" s="133"/>
      <c r="I425" s="133"/>
      <c r="J425" s="133"/>
      <c r="K425" s="133"/>
      <c r="L425" s="133"/>
      <c r="M425" s="133"/>
      <c r="N425" s="133"/>
      <c r="O425" s="133"/>
      <c r="P425" s="1"/>
      <c r="Q425" s="1"/>
      <c r="R425" s="1"/>
      <c r="S425" s="1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/>
      <c r="AQ425" s="133"/>
      <c r="AR425" s="133"/>
      <c r="AS425" s="133"/>
      <c r="AT425" s="133"/>
    </row>
    <row r="426" spans="1:46" ht="12.75" customHeight="1">
      <c r="A426" s="133"/>
      <c r="B426" s="133"/>
      <c r="C426" s="133"/>
      <c r="D426" s="133"/>
      <c r="E426" s="133"/>
      <c r="F426" s="18"/>
      <c r="G426" s="133"/>
      <c r="H426" s="133"/>
      <c r="I426" s="133"/>
      <c r="J426" s="133"/>
      <c r="K426" s="133"/>
      <c r="L426" s="133"/>
      <c r="M426" s="133"/>
      <c r="N426" s="133"/>
      <c r="O426" s="133"/>
      <c r="P426" s="1"/>
      <c r="Q426" s="1"/>
      <c r="R426" s="1"/>
      <c r="S426" s="1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/>
      <c r="AQ426" s="133"/>
      <c r="AR426" s="133"/>
      <c r="AS426" s="133"/>
      <c r="AT426" s="133"/>
    </row>
    <row r="427" spans="1:46" ht="12.75" customHeight="1">
      <c r="A427" s="133"/>
      <c r="B427" s="133"/>
      <c r="C427" s="133"/>
      <c r="D427" s="133"/>
      <c r="E427" s="133"/>
      <c r="F427" s="18"/>
      <c r="G427" s="133"/>
      <c r="H427" s="133"/>
      <c r="I427" s="133"/>
      <c r="J427" s="133"/>
      <c r="K427" s="133"/>
      <c r="L427" s="133"/>
      <c r="M427" s="133"/>
      <c r="N427" s="133"/>
      <c r="O427" s="133"/>
      <c r="P427" s="1"/>
      <c r="Q427" s="1"/>
      <c r="R427" s="1"/>
      <c r="S427" s="1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/>
      <c r="AQ427" s="133"/>
      <c r="AR427" s="133"/>
      <c r="AS427" s="133"/>
      <c r="AT427" s="133"/>
    </row>
    <row r="428" spans="1:46" ht="12.75" customHeight="1">
      <c r="A428" s="133"/>
      <c r="B428" s="133"/>
      <c r="C428" s="133"/>
      <c r="D428" s="133"/>
      <c r="E428" s="133"/>
      <c r="F428" s="18"/>
      <c r="G428" s="133"/>
      <c r="H428" s="133"/>
      <c r="I428" s="133"/>
      <c r="J428" s="133"/>
      <c r="K428" s="133"/>
      <c r="L428" s="133"/>
      <c r="M428" s="133"/>
      <c r="N428" s="133"/>
      <c r="O428" s="133"/>
      <c r="P428" s="1"/>
      <c r="Q428" s="1"/>
      <c r="R428" s="1"/>
      <c r="S428" s="1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/>
      <c r="AQ428" s="133"/>
      <c r="AR428" s="133"/>
      <c r="AS428" s="133"/>
      <c r="AT428" s="133"/>
    </row>
    <row r="429" spans="1:46" ht="12.75" customHeight="1">
      <c r="A429" s="133"/>
      <c r="B429" s="133"/>
      <c r="C429" s="133"/>
      <c r="D429" s="133"/>
      <c r="E429" s="133"/>
      <c r="F429" s="18"/>
      <c r="G429" s="133"/>
      <c r="H429" s="133"/>
      <c r="I429" s="133"/>
      <c r="J429" s="133"/>
      <c r="K429" s="133"/>
      <c r="L429" s="133"/>
      <c r="M429" s="133"/>
      <c r="N429" s="133"/>
      <c r="O429" s="133"/>
      <c r="P429" s="1"/>
      <c r="Q429" s="1"/>
      <c r="R429" s="1"/>
      <c r="S429" s="1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/>
      <c r="AQ429" s="133"/>
      <c r="AR429" s="133"/>
      <c r="AS429" s="133"/>
      <c r="AT429" s="133"/>
    </row>
    <row r="430" spans="1:46" ht="12.75" customHeight="1">
      <c r="A430" s="133"/>
      <c r="B430" s="133"/>
      <c r="C430" s="133"/>
      <c r="D430" s="133"/>
      <c r="E430" s="133"/>
      <c r="F430" s="18"/>
      <c r="G430" s="133"/>
      <c r="H430" s="133"/>
      <c r="I430" s="133"/>
      <c r="J430" s="133"/>
      <c r="K430" s="133"/>
      <c r="L430" s="133"/>
      <c r="M430" s="133"/>
      <c r="N430" s="133"/>
      <c r="O430" s="133"/>
      <c r="P430" s="1"/>
      <c r="Q430" s="1"/>
      <c r="R430" s="1"/>
      <c r="S430" s="1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/>
      <c r="AQ430" s="133"/>
      <c r="AR430" s="133"/>
      <c r="AS430" s="133"/>
      <c r="AT430" s="133"/>
    </row>
    <row r="431" spans="1:46" ht="12.75" customHeight="1">
      <c r="A431" s="133"/>
      <c r="B431" s="133"/>
      <c r="C431" s="133"/>
      <c r="D431" s="133"/>
      <c r="E431" s="133"/>
      <c r="F431" s="18"/>
      <c r="G431" s="133"/>
      <c r="H431" s="133"/>
      <c r="I431" s="133"/>
      <c r="J431" s="133"/>
      <c r="K431" s="133"/>
      <c r="L431" s="133"/>
      <c r="M431" s="133"/>
      <c r="N431" s="133"/>
      <c r="O431" s="133"/>
      <c r="P431" s="1"/>
      <c r="Q431" s="1"/>
      <c r="R431" s="1"/>
      <c r="S431" s="1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/>
      <c r="AQ431" s="133"/>
      <c r="AR431" s="133"/>
      <c r="AS431" s="133"/>
      <c r="AT431" s="133"/>
    </row>
    <row r="432" spans="1:46" ht="12.75" customHeight="1">
      <c r="A432" s="133"/>
      <c r="B432" s="133"/>
      <c r="C432" s="133"/>
      <c r="D432" s="133"/>
      <c r="E432" s="133"/>
      <c r="F432" s="18"/>
      <c r="G432" s="133"/>
      <c r="H432" s="133"/>
      <c r="I432" s="133"/>
      <c r="J432" s="133"/>
      <c r="K432" s="133"/>
      <c r="L432" s="133"/>
      <c r="M432" s="133"/>
      <c r="N432" s="133"/>
      <c r="O432" s="133"/>
      <c r="P432" s="1"/>
      <c r="Q432" s="1"/>
      <c r="R432" s="1"/>
      <c r="S432" s="1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</row>
    <row r="433" spans="1:46" ht="12.75" customHeight="1">
      <c r="A433" s="133"/>
      <c r="B433" s="133"/>
      <c r="C433" s="133"/>
      <c r="D433" s="133"/>
      <c r="E433" s="133"/>
      <c r="F433" s="18"/>
      <c r="G433" s="133"/>
      <c r="H433" s="133"/>
      <c r="I433" s="133"/>
      <c r="J433" s="133"/>
      <c r="K433" s="133"/>
      <c r="L433" s="133"/>
      <c r="M433" s="133"/>
      <c r="N433" s="133"/>
      <c r="O433" s="133"/>
      <c r="P433" s="1"/>
      <c r="Q433" s="1"/>
      <c r="R433" s="1"/>
      <c r="S433" s="1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</row>
    <row r="434" spans="1:46" ht="12.75" customHeight="1">
      <c r="A434" s="133"/>
      <c r="B434" s="133"/>
      <c r="C434" s="133"/>
      <c r="D434" s="133"/>
      <c r="E434" s="133"/>
      <c r="F434" s="18"/>
      <c r="G434" s="133"/>
      <c r="H434" s="133"/>
      <c r="I434" s="133"/>
      <c r="J434" s="133"/>
      <c r="K434" s="133"/>
      <c r="L434" s="133"/>
      <c r="M434" s="133"/>
      <c r="N434" s="133"/>
      <c r="O434" s="133"/>
      <c r="P434" s="1"/>
      <c r="Q434" s="1"/>
      <c r="R434" s="1"/>
      <c r="S434" s="1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/>
      <c r="AQ434" s="133"/>
      <c r="AR434" s="133"/>
      <c r="AS434" s="133"/>
      <c r="AT434" s="133"/>
    </row>
    <row r="435" spans="1:46" ht="12.75" customHeight="1">
      <c r="A435" s="133"/>
      <c r="B435" s="133"/>
      <c r="C435" s="133"/>
      <c r="D435" s="133"/>
      <c r="E435" s="133"/>
      <c r="F435" s="18"/>
      <c r="G435" s="133"/>
      <c r="H435" s="133"/>
      <c r="I435" s="133"/>
      <c r="J435" s="133"/>
      <c r="K435" s="133"/>
      <c r="L435" s="133"/>
      <c r="M435" s="133"/>
      <c r="N435" s="133"/>
      <c r="O435" s="133"/>
      <c r="P435" s="1"/>
      <c r="Q435" s="1"/>
      <c r="R435" s="1"/>
      <c r="S435" s="1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/>
      <c r="AQ435" s="133"/>
      <c r="AR435" s="133"/>
      <c r="AS435" s="133"/>
      <c r="AT435" s="133"/>
    </row>
    <row r="436" spans="1:46" ht="12.75" customHeight="1">
      <c r="A436" s="133"/>
      <c r="B436" s="133"/>
      <c r="C436" s="133"/>
      <c r="D436" s="133"/>
      <c r="E436" s="133"/>
      <c r="F436" s="18"/>
      <c r="G436" s="133"/>
      <c r="H436" s="133"/>
      <c r="I436" s="133"/>
      <c r="J436" s="133"/>
      <c r="K436" s="133"/>
      <c r="L436" s="133"/>
      <c r="M436" s="133"/>
      <c r="N436" s="133"/>
      <c r="O436" s="133"/>
      <c r="P436" s="1"/>
      <c r="Q436" s="1"/>
      <c r="R436" s="1"/>
      <c r="S436" s="1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/>
      <c r="AQ436" s="133"/>
      <c r="AR436" s="133"/>
      <c r="AS436" s="133"/>
      <c r="AT436" s="133"/>
    </row>
    <row r="437" spans="1:46" ht="12.75" customHeight="1">
      <c r="A437" s="133"/>
      <c r="B437" s="133"/>
      <c r="C437" s="133"/>
      <c r="D437" s="133"/>
      <c r="E437" s="133"/>
      <c r="F437" s="18"/>
      <c r="G437" s="133"/>
      <c r="H437" s="133"/>
      <c r="I437" s="133"/>
      <c r="J437" s="133"/>
      <c r="K437" s="133"/>
      <c r="L437" s="133"/>
      <c r="M437" s="133"/>
      <c r="N437" s="133"/>
      <c r="O437" s="133"/>
      <c r="P437" s="1"/>
      <c r="Q437" s="1"/>
      <c r="R437" s="1"/>
      <c r="S437" s="1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/>
      <c r="AQ437" s="133"/>
      <c r="AR437" s="133"/>
      <c r="AS437" s="133"/>
      <c r="AT437" s="133"/>
    </row>
    <row r="438" spans="1:46" ht="12.75" customHeight="1">
      <c r="A438" s="133"/>
      <c r="B438" s="133"/>
      <c r="C438" s="133"/>
      <c r="D438" s="133"/>
      <c r="E438" s="133"/>
      <c r="F438" s="18"/>
      <c r="G438" s="133"/>
      <c r="H438" s="133"/>
      <c r="I438" s="133"/>
      <c r="J438" s="133"/>
      <c r="K438" s="133"/>
      <c r="L438" s="133"/>
      <c r="M438" s="133"/>
      <c r="N438" s="133"/>
      <c r="O438" s="133"/>
      <c r="P438" s="1"/>
      <c r="Q438" s="1"/>
      <c r="R438" s="1"/>
      <c r="S438" s="1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/>
      <c r="AQ438" s="133"/>
      <c r="AR438" s="133"/>
      <c r="AS438" s="133"/>
      <c r="AT438" s="133"/>
    </row>
    <row r="439" spans="1:46" ht="12.75" customHeight="1">
      <c r="A439" s="133"/>
      <c r="B439" s="133"/>
      <c r="C439" s="133"/>
      <c r="D439" s="133"/>
      <c r="E439" s="133"/>
      <c r="F439" s="18"/>
      <c r="G439" s="133"/>
      <c r="H439" s="133"/>
      <c r="I439" s="133"/>
      <c r="J439" s="133"/>
      <c r="K439" s="133"/>
      <c r="L439" s="133"/>
      <c r="M439" s="133"/>
      <c r="N439" s="133"/>
      <c r="O439" s="133"/>
      <c r="P439" s="1"/>
      <c r="Q439" s="1"/>
      <c r="R439" s="1"/>
      <c r="S439" s="1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</row>
    <row r="440" spans="1:46" ht="12.75" customHeight="1">
      <c r="A440" s="133"/>
      <c r="B440" s="133"/>
      <c r="C440" s="133"/>
      <c r="D440" s="133"/>
      <c r="E440" s="133"/>
      <c r="F440" s="18"/>
      <c r="G440" s="133"/>
      <c r="H440" s="133"/>
      <c r="I440" s="133"/>
      <c r="J440" s="133"/>
      <c r="K440" s="133"/>
      <c r="L440" s="133"/>
      <c r="M440" s="133"/>
      <c r="N440" s="133"/>
      <c r="O440" s="133"/>
      <c r="P440" s="1"/>
      <c r="Q440" s="1"/>
      <c r="R440" s="1"/>
      <c r="S440" s="1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/>
      <c r="AQ440" s="133"/>
      <c r="AR440" s="133"/>
      <c r="AS440" s="133"/>
      <c r="AT440" s="133"/>
    </row>
    <row r="441" spans="1:46" ht="12.75" customHeight="1">
      <c r="A441" s="133"/>
      <c r="B441" s="133"/>
      <c r="C441" s="133"/>
      <c r="D441" s="133"/>
      <c r="E441" s="133"/>
      <c r="F441" s="18"/>
      <c r="G441" s="133"/>
      <c r="H441" s="133"/>
      <c r="I441" s="133"/>
      <c r="J441" s="133"/>
      <c r="K441" s="133"/>
      <c r="L441" s="133"/>
      <c r="M441" s="133"/>
      <c r="N441" s="133"/>
      <c r="O441" s="133"/>
      <c r="P441" s="1"/>
      <c r="Q441" s="1"/>
      <c r="R441" s="1"/>
      <c r="S441" s="1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</row>
    <row r="442" spans="1:46" ht="12.75" customHeight="1">
      <c r="A442" s="133"/>
      <c r="B442" s="133"/>
      <c r="C442" s="133"/>
      <c r="D442" s="133"/>
      <c r="E442" s="133"/>
      <c r="F442" s="18"/>
      <c r="G442" s="133"/>
      <c r="H442" s="133"/>
      <c r="I442" s="133"/>
      <c r="J442" s="133"/>
      <c r="K442" s="133"/>
      <c r="L442" s="133"/>
      <c r="M442" s="133"/>
      <c r="N442" s="133"/>
      <c r="O442" s="133"/>
      <c r="P442" s="1"/>
      <c r="Q442" s="1"/>
      <c r="R442" s="1"/>
      <c r="S442" s="1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</row>
    <row r="443" spans="1:46" ht="12.75" customHeight="1">
      <c r="A443" s="133"/>
      <c r="B443" s="133"/>
      <c r="C443" s="133"/>
      <c r="D443" s="133"/>
      <c r="E443" s="133"/>
      <c r="F443" s="18"/>
      <c r="G443" s="133"/>
      <c r="H443" s="133"/>
      <c r="I443" s="133"/>
      <c r="J443" s="133"/>
      <c r="K443" s="133"/>
      <c r="L443" s="133"/>
      <c r="M443" s="133"/>
      <c r="N443" s="133"/>
      <c r="O443" s="133"/>
      <c r="P443" s="1"/>
      <c r="Q443" s="1"/>
      <c r="R443" s="1"/>
      <c r="S443" s="1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/>
      <c r="AQ443" s="133"/>
      <c r="AR443" s="133"/>
      <c r="AS443" s="133"/>
      <c r="AT443" s="133"/>
    </row>
    <row r="444" spans="1:46" ht="12.75" customHeight="1">
      <c r="A444" s="133"/>
      <c r="B444" s="133"/>
      <c r="C444" s="133"/>
      <c r="D444" s="133"/>
      <c r="E444" s="133"/>
      <c r="F444" s="18"/>
      <c r="G444" s="133"/>
      <c r="H444" s="133"/>
      <c r="I444" s="133"/>
      <c r="J444" s="133"/>
      <c r="K444" s="133"/>
      <c r="L444" s="133"/>
      <c r="M444" s="133"/>
      <c r="N444" s="133"/>
      <c r="O444" s="133"/>
      <c r="P444" s="1"/>
      <c r="Q444" s="1"/>
      <c r="R444" s="1"/>
      <c r="S444" s="1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/>
      <c r="AQ444" s="133"/>
      <c r="AR444" s="133"/>
      <c r="AS444" s="133"/>
      <c r="AT444" s="133"/>
    </row>
    <row r="445" spans="1:46" ht="12.75" customHeight="1">
      <c r="A445" s="133"/>
      <c r="B445" s="133"/>
      <c r="C445" s="133"/>
      <c r="D445" s="133"/>
      <c r="E445" s="133"/>
      <c r="F445" s="18"/>
      <c r="G445" s="133"/>
      <c r="H445" s="133"/>
      <c r="I445" s="133"/>
      <c r="J445" s="133"/>
      <c r="K445" s="133"/>
      <c r="L445" s="133"/>
      <c r="M445" s="133"/>
      <c r="N445" s="133"/>
      <c r="O445" s="133"/>
      <c r="P445" s="1"/>
      <c r="Q445" s="1"/>
      <c r="R445" s="1"/>
      <c r="S445" s="1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/>
      <c r="AQ445" s="133"/>
      <c r="AR445" s="133"/>
      <c r="AS445" s="133"/>
      <c r="AT445" s="133"/>
    </row>
    <row r="446" spans="1:46" ht="12.75" customHeight="1">
      <c r="A446" s="133"/>
      <c r="B446" s="133"/>
      <c r="C446" s="133"/>
      <c r="D446" s="133"/>
      <c r="E446" s="133"/>
      <c r="F446" s="18"/>
      <c r="G446" s="133"/>
      <c r="H446" s="133"/>
      <c r="I446" s="133"/>
      <c r="J446" s="133"/>
      <c r="K446" s="133"/>
      <c r="L446" s="133"/>
      <c r="M446" s="133"/>
      <c r="N446" s="133"/>
      <c r="O446" s="133"/>
      <c r="P446" s="1"/>
      <c r="Q446" s="1"/>
      <c r="R446" s="1"/>
      <c r="S446" s="1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/>
      <c r="AQ446" s="133"/>
      <c r="AR446" s="133"/>
      <c r="AS446" s="133"/>
      <c r="AT446" s="133"/>
    </row>
    <row r="447" spans="1:46" ht="12.75" customHeight="1">
      <c r="A447" s="133"/>
      <c r="B447" s="133"/>
      <c r="C447" s="133"/>
      <c r="D447" s="133"/>
      <c r="E447" s="133"/>
      <c r="F447" s="18"/>
      <c r="G447" s="133"/>
      <c r="H447" s="133"/>
      <c r="I447" s="133"/>
      <c r="J447" s="133"/>
      <c r="K447" s="133"/>
      <c r="L447" s="133"/>
      <c r="M447" s="133"/>
      <c r="N447" s="133"/>
      <c r="O447" s="133"/>
      <c r="P447" s="1"/>
      <c r="Q447" s="1"/>
      <c r="R447" s="1"/>
      <c r="S447" s="1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/>
      <c r="AQ447" s="133"/>
      <c r="AR447" s="133"/>
      <c r="AS447" s="133"/>
      <c r="AT447" s="133"/>
    </row>
    <row r="448" spans="1:46" ht="12.75" customHeight="1">
      <c r="A448" s="133"/>
      <c r="B448" s="133"/>
      <c r="C448" s="133"/>
      <c r="D448" s="133"/>
      <c r="E448" s="133"/>
      <c r="F448" s="18"/>
      <c r="G448" s="133"/>
      <c r="H448" s="133"/>
      <c r="I448" s="133"/>
      <c r="J448" s="133"/>
      <c r="K448" s="133"/>
      <c r="L448" s="133"/>
      <c r="M448" s="133"/>
      <c r="N448" s="133"/>
      <c r="O448" s="133"/>
      <c r="P448" s="1"/>
      <c r="Q448" s="1"/>
      <c r="R448" s="1"/>
      <c r="S448" s="1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/>
      <c r="AQ448" s="133"/>
      <c r="AR448" s="133"/>
      <c r="AS448" s="133"/>
      <c r="AT448" s="133"/>
    </row>
    <row r="449" spans="1:46" ht="12.75" customHeight="1">
      <c r="A449" s="133"/>
      <c r="B449" s="133"/>
      <c r="C449" s="133"/>
      <c r="D449" s="133"/>
      <c r="E449" s="133"/>
      <c r="F449" s="18"/>
      <c r="G449" s="133"/>
      <c r="H449" s="133"/>
      <c r="I449" s="133"/>
      <c r="J449" s="133"/>
      <c r="K449" s="133"/>
      <c r="L449" s="133"/>
      <c r="M449" s="133"/>
      <c r="N449" s="133"/>
      <c r="O449" s="133"/>
      <c r="P449" s="1"/>
      <c r="Q449" s="1"/>
      <c r="R449" s="1"/>
      <c r="S449" s="1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/>
      <c r="AQ449" s="133"/>
      <c r="AR449" s="133"/>
      <c r="AS449" s="133"/>
      <c r="AT449" s="133"/>
    </row>
    <row r="450" spans="1:46" ht="12.75" customHeight="1">
      <c r="A450" s="133"/>
      <c r="B450" s="133"/>
      <c r="C450" s="133"/>
      <c r="D450" s="133"/>
      <c r="E450" s="133"/>
      <c r="F450" s="18"/>
      <c r="G450" s="133"/>
      <c r="H450" s="133"/>
      <c r="I450" s="133"/>
      <c r="J450" s="133"/>
      <c r="K450" s="133"/>
      <c r="L450" s="133"/>
      <c r="M450" s="133"/>
      <c r="N450" s="133"/>
      <c r="O450" s="133"/>
      <c r="P450" s="1"/>
      <c r="Q450" s="1"/>
      <c r="R450" s="1"/>
      <c r="S450" s="1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/>
      <c r="AQ450" s="133"/>
      <c r="AR450" s="133"/>
      <c r="AS450" s="133"/>
      <c r="AT450" s="133"/>
    </row>
    <row r="451" spans="1:46" ht="12.75" customHeight="1">
      <c r="A451" s="133"/>
      <c r="B451" s="133"/>
      <c r="C451" s="133"/>
      <c r="D451" s="133"/>
      <c r="E451" s="133"/>
      <c r="F451" s="18"/>
      <c r="G451" s="133"/>
      <c r="H451" s="133"/>
      <c r="I451" s="133"/>
      <c r="J451" s="133"/>
      <c r="K451" s="133"/>
      <c r="L451" s="133"/>
      <c r="M451" s="133"/>
      <c r="N451" s="133"/>
      <c r="O451" s="133"/>
      <c r="P451" s="1"/>
      <c r="Q451" s="1"/>
      <c r="R451" s="1"/>
      <c r="S451" s="1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/>
      <c r="AQ451" s="133"/>
      <c r="AR451" s="133"/>
      <c r="AS451" s="133"/>
      <c r="AT451" s="133"/>
    </row>
    <row r="452" spans="1:46" ht="12.75" customHeight="1">
      <c r="A452" s="133"/>
      <c r="B452" s="133"/>
      <c r="C452" s="133"/>
      <c r="D452" s="133"/>
      <c r="E452" s="133"/>
      <c r="F452" s="18"/>
      <c r="G452" s="133"/>
      <c r="H452" s="133"/>
      <c r="I452" s="133"/>
      <c r="J452" s="133"/>
      <c r="K452" s="133"/>
      <c r="L452" s="133"/>
      <c r="M452" s="133"/>
      <c r="N452" s="133"/>
      <c r="O452" s="133"/>
      <c r="P452" s="1"/>
      <c r="Q452" s="1"/>
      <c r="R452" s="1"/>
      <c r="S452" s="1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/>
      <c r="AQ452" s="133"/>
      <c r="AR452" s="133"/>
      <c r="AS452" s="133"/>
      <c r="AT452" s="133"/>
    </row>
    <row r="453" spans="1:46" ht="12.75" customHeight="1">
      <c r="A453" s="133"/>
      <c r="B453" s="133"/>
      <c r="C453" s="133"/>
      <c r="D453" s="133"/>
      <c r="E453" s="133"/>
      <c r="F453" s="18"/>
      <c r="G453" s="133"/>
      <c r="H453" s="133"/>
      <c r="I453" s="133"/>
      <c r="J453" s="133"/>
      <c r="K453" s="133"/>
      <c r="L453" s="133"/>
      <c r="M453" s="133"/>
      <c r="N453" s="133"/>
      <c r="O453" s="133"/>
      <c r="P453" s="1"/>
      <c r="Q453" s="1"/>
      <c r="R453" s="1"/>
      <c r="S453" s="1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/>
      <c r="AQ453" s="133"/>
      <c r="AR453" s="133"/>
      <c r="AS453" s="133"/>
      <c r="AT453" s="133"/>
    </row>
    <row r="454" spans="1:46" ht="12.75" customHeight="1">
      <c r="A454" s="133"/>
      <c r="B454" s="133"/>
      <c r="C454" s="133"/>
      <c r="D454" s="133"/>
      <c r="E454" s="133"/>
      <c r="F454" s="18"/>
      <c r="G454" s="133"/>
      <c r="H454" s="133"/>
      <c r="I454" s="133"/>
      <c r="J454" s="133"/>
      <c r="K454" s="133"/>
      <c r="L454" s="133"/>
      <c r="M454" s="133"/>
      <c r="N454" s="133"/>
      <c r="O454" s="133"/>
      <c r="P454" s="1"/>
      <c r="Q454" s="1"/>
      <c r="R454" s="1"/>
      <c r="S454" s="1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/>
      <c r="AQ454" s="133"/>
      <c r="AR454" s="133"/>
      <c r="AS454" s="133"/>
      <c r="AT454" s="133"/>
    </row>
    <row r="455" spans="1:46" ht="12.75" customHeight="1">
      <c r="A455" s="133"/>
      <c r="B455" s="133"/>
      <c r="C455" s="133"/>
      <c r="D455" s="133"/>
      <c r="E455" s="133"/>
      <c r="F455" s="18"/>
      <c r="G455" s="133"/>
      <c r="H455" s="133"/>
      <c r="I455" s="133"/>
      <c r="J455" s="133"/>
      <c r="K455" s="133"/>
      <c r="L455" s="133"/>
      <c r="M455" s="133"/>
      <c r="N455" s="133"/>
      <c r="O455" s="133"/>
      <c r="P455" s="1"/>
      <c r="Q455" s="1"/>
      <c r="R455" s="1"/>
      <c r="S455" s="1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/>
      <c r="AQ455" s="133"/>
      <c r="AR455" s="133"/>
      <c r="AS455" s="133"/>
      <c r="AT455" s="133"/>
    </row>
    <row r="456" spans="1:46" ht="12.75" customHeight="1">
      <c r="A456" s="133"/>
      <c r="B456" s="133"/>
      <c r="C456" s="133"/>
      <c r="D456" s="133"/>
      <c r="E456" s="133"/>
      <c r="F456" s="18"/>
      <c r="G456" s="133"/>
      <c r="H456" s="133"/>
      <c r="I456" s="133"/>
      <c r="J456" s="133"/>
      <c r="K456" s="133"/>
      <c r="L456" s="133"/>
      <c r="M456" s="133"/>
      <c r="N456" s="133"/>
      <c r="O456" s="133"/>
      <c r="P456" s="1"/>
      <c r="Q456" s="1"/>
      <c r="R456" s="1"/>
      <c r="S456" s="1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/>
      <c r="AQ456" s="133"/>
      <c r="AR456" s="133"/>
      <c r="AS456" s="133"/>
      <c r="AT456" s="133"/>
    </row>
    <row r="457" spans="1:46" ht="12.75" customHeight="1">
      <c r="A457" s="133"/>
      <c r="B457" s="133"/>
      <c r="C457" s="133"/>
      <c r="D457" s="133"/>
      <c r="E457" s="133"/>
      <c r="F457" s="18"/>
      <c r="G457" s="133"/>
      <c r="H457" s="133"/>
      <c r="I457" s="133"/>
      <c r="J457" s="133"/>
      <c r="K457" s="133"/>
      <c r="L457" s="133"/>
      <c r="M457" s="133"/>
      <c r="N457" s="133"/>
      <c r="O457" s="133"/>
      <c r="P457" s="1"/>
      <c r="Q457" s="1"/>
      <c r="R457" s="1"/>
      <c r="S457" s="1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/>
      <c r="AQ457" s="133"/>
      <c r="AR457" s="133"/>
      <c r="AS457" s="133"/>
      <c r="AT457" s="133"/>
    </row>
    <row r="458" spans="1:46" ht="12.75" customHeight="1">
      <c r="A458" s="133"/>
      <c r="B458" s="133"/>
      <c r="C458" s="133"/>
      <c r="D458" s="133"/>
      <c r="E458" s="133"/>
      <c r="F458" s="18"/>
      <c r="G458" s="133"/>
      <c r="H458" s="133"/>
      <c r="I458" s="133"/>
      <c r="J458" s="133"/>
      <c r="K458" s="133"/>
      <c r="L458" s="133"/>
      <c r="M458" s="133"/>
      <c r="N458" s="133"/>
      <c r="O458" s="133"/>
      <c r="P458" s="1"/>
      <c r="Q458" s="1"/>
      <c r="R458" s="1"/>
      <c r="S458" s="1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/>
      <c r="AQ458" s="133"/>
      <c r="AR458" s="133"/>
      <c r="AS458" s="133"/>
      <c r="AT458" s="133"/>
    </row>
    <row r="459" spans="1:46" ht="12.75" customHeight="1">
      <c r="A459" s="133"/>
      <c r="B459" s="133"/>
      <c r="C459" s="133"/>
      <c r="D459" s="133"/>
      <c r="E459" s="133"/>
      <c r="F459" s="18"/>
      <c r="G459" s="133"/>
      <c r="H459" s="133"/>
      <c r="I459" s="133"/>
      <c r="J459" s="133"/>
      <c r="K459" s="133"/>
      <c r="L459" s="133"/>
      <c r="M459" s="133"/>
      <c r="N459" s="133"/>
      <c r="O459" s="133"/>
      <c r="P459" s="1"/>
      <c r="Q459" s="1"/>
      <c r="R459" s="1"/>
      <c r="S459" s="1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/>
      <c r="AQ459" s="133"/>
      <c r="AR459" s="133"/>
      <c r="AS459" s="133"/>
      <c r="AT459" s="133"/>
    </row>
    <row r="460" spans="1:46" ht="12.75" customHeight="1">
      <c r="A460" s="133"/>
      <c r="B460" s="133"/>
      <c r="C460" s="133"/>
      <c r="D460" s="133"/>
      <c r="E460" s="133"/>
      <c r="F460" s="18"/>
      <c r="G460" s="133"/>
      <c r="H460" s="133"/>
      <c r="I460" s="133"/>
      <c r="J460" s="133"/>
      <c r="K460" s="133"/>
      <c r="L460" s="133"/>
      <c r="M460" s="133"/>
      <c r="N460" s="133"/>
      <c r="O460" s="133"/>
      <c r="P460" s="1"/>
      <c r="Q460" s="1"/>
      <c r="R460" s="1"/>
      <c r="S460" s="1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/>
      <c r="AQ460" s="133"/>
      <c r="AR460" s="133"/>
      <c r="AS460" s="133"/>
      <c r="AT460" s="133"/>
    </row>
    <row r="461" spans="1:46" ht="12.75" customHeight="1">
      <c r="A461" s="133"/>
      <c r="B461" s="133"/>
      <c r="C461" s="133"/>
      <c r="D461" s="133"/>
      <c r="E461" s="133"/>
      <c r="F461" s="18"/>
      <c r="G461" s="133"/>
      <c r="H461" s="133"/>
      <c r="I461" s="133"/>
      <c r="J461" s="133"/>
      <c r="K461" s="133"/>
      <c r="L461" s="133"/>
      <c r="M461" s="133"/>
      <c r="N461" s="133"/>
      <c r="O461" s="133"/>
      <c r="P461" s="1"/>
      <c r="Q461" s="1"/>
      <c r="R461" s="1"/>
      <c r="S461" s="1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/>
      <c r="AQ461" s="133"/>
      <c r="AR461" s="133"/>
      <c r="AS461" s="133"/>
      <c r="AT461" s="133"/>
    </row>
    <row r="462" spans="1:46" ht="12.75" customHeight="1">
      <c r="A462" s="133"/>
      <c r="B462" s="133"/>
      <c r="C462" s="133"/>
      <c r="D462" s="133"/>
      <c r="E462" s="133"/>
      <c r="F462" s="18"/>
      <c r="G462" s="133"/>
      <c r="H462" s="133"/>
      <c r="I462" s="133"/>
      <c r="J462" s="133"/>
      <c r="K462" s="133"/>
      <c r="L462" s="133"/>
      <c r="M462" s="133"/>
      <c r="N462" s="133"/>
      <c r="O462" s="133"/>
      <c r="P462" s="1"/>
      <c r="Q462" s="1"/>
      <c r="R462" s="1"/>
      <c r="S462" s="1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/>
      <c r="AQ462" s="133"/>
      <c r="AR462" s="133"/>
      <c r="AS462" s="133"/>
      <c r="AT462" s="133"/>
    </row>
    <row r="463" spans="1:46" ht="12.75" customHeight="1">
      <c r="A463" s="133"/>
      <c r="B463" s="133"/>
      <c r="C463" s="133"/>
      <c r="D463" s="133"/>
      <c r="E463" s="133"/>
      <c r="F463" s="18"/>
      <c r="G463" s="133"/>
      <c r="H463" s="133"/>
      <c r="I463" s="133"/>
      <c r="J463" s="133"/>
      <c r="K463" s="133"/>
      <c r="L463" s="133"/>
      <c r="M463" s="133"/>
      <c r="N463" s="133"/>
      <c r="O463" s="133"/>
      <c r="P463" s="1"/>
      <c r="Q463" s="1"/>
      <c r="R463" s="1"/>
      <c r="S463" s="1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/>
      <c r="AQ463" s="133"/>
      <c r="AR463" s="133"/>
      <c r="AS463" s="133"/>
      <c r="AT463" s="133"/>
    </row>
    <row r="464" spans="1:46" ht="12.75" customHeight="1">
      <c r="A464" s="133"/>
      <c r="B464" s="133"/>
      <c r="C464" s="133"/>
      <c r="D464" s="133"/>
      <c r="E464" s="133"/>
      <c r="F464" s="18"/>
      <c r="G464" s="133"/>
      <c r="H464" s="133"/>
      <c r="I464" s="133"/>
      <c r="J464" s="133"/>
      <c r="K464" s="133"/>
      <c r="L464" s="133"/>
      <c r="M464" s="133"/>
      <c r="N464" s="133"/>
      <c r="O464" s="133"/>
      <c r="P464" s="1"/>
      <c r="Q464" s="1"/>
      <c r="R464" s="1"/>
      <c r="S464" s="1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/>
      <c r="AQ464" s="133"/>
      <c r="AR464" s="133"/>
      <c r="AS464" s="133"/>
      <c r="AT464" s="133"/>
    </row>
    <row r="465" spans="1:46" ht="12.75" customHeight="1">
      <c r="A465" s="133"/>
      <c r="B465" s="133"/>
      <c r="C465" s="133"/>
      <c r="D465" s="133"/>
      <c r="E465" s="133"/>
      <c r="F465" s="18"/>
      <c r="G465" s="133"/>
      <c r="H465" s="133"/>
      <c r="I465" s="133"/>
      <c r="J465" s="133"/>
      <c r="K465" s="133"/>
      <c r="L465" s="133"/>
      <c r="M465" s="133"/>
      <c r="N465" s="133"/>
      <c r="O465" s="133"/>
      <c r="P465" s="1"/>
      <c r="Q465" s="1"/>
      <c r="R465" s="1"/>
      <c r="S465" s="1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/>
      <c r="AQ465" s="133"/>
      <c r="AR465" s="133"/>
      <c r="AS465" s="133"/>
      <c r="AT465" s="133"/>
    </row>
    <row r="466" spans="1:46" ht="12.75" customHeight="1">
      <c r="A466" s="133"/>
      <c r="B466" s="133"/>
      <c r="C466" s="133"/>
      <c r="D466" s="133"/>
      <c r="E466" s="133"/>
      <c r="F466" s="18"/>
      <c r="G466" s="133"/>
      <c r="H466" s="133"/>
      <c r="I466" s="133"/>
      <c r="J466" s="133"/>
      <c r="K466" s="133"/>
      <c r="L466" s="133"/>
      <c r="M466" s="133"/>
      <c r="N466" s="133"/>
      <c r="O466" s="133"/>
      <c r="P466" s="1"/>
      <c r="Q466" s="1"/>
      <c r="R466" s="1"/>
      <c r="S466" s="1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/>
      <c r="AQ466" s="133"/>
      <c r="AR466" s="133"/>
      <c r="AS466" s="133"/>
      <c r="AT466" s="133"/>
    </row>
    <row r="467" spans="1:46" ht="12.75" customHeight="1">
      <c r="A467" s="133"/>
      <c r="B467" s="133"/>
      <c r="C467" s="133"/>
      <c r="D467" s="133"/>
      <c r="E467" s="133"/>
      <c r="F467" s="18"/>
      <c r="G467" s="133"/>
      <c r="H467" s="133"/>
      <c r="I467" s="133"/>
      <c r="J467" s="133"/>
      <c r="K467" s="133"/>
      <c r="L467" s="133"/>
      <c r="M467" s="133"/>
      <c r="N467" s="133"/>
      <c r="O467" s="133"/>
      <c r="P467" s="1"/>
      <c r="Q467" s="1"/>
      <c r="R467" s="1"/>
      <c r="S467" s="1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/>
      <c r="AQ467" s="133"/>
      <c r="AR467" s="133"/>
      <c r="AS467" s="133"/>
      <c r="AT467" s="133"/>
    </row>
    <row r="468" spans="1:46" ht="12.75" customHeight="1">
      <c r="A468" s="133"/>
      <c r="B468" s="133"/>
      <c r="C468" s="133"/>
      <c r="D468" s="133"/>
      <c r="E468" s="133"/>
      <c r="F468" s="18"/>
      <c r="G468" s="133"/>
      <c r="H468" s="133"/>
      <c r="I468" s="133"/>
      <c r="J468" s="133"/>
      <c r="K468" s="133"/>
      <c r="L468" s="133"/>
      <c r="M468" s="133"/>
      <c r="N468" s="133"/>
      <c r="O468" s="133"/>
      <c r="P468" s="1"/>
      <c r="Q468" s="1"/>
      <c r="R468" s="1"/>
      <c r="S468" s="1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/>
      <c r="AQ468" s="133"/>
      <c r="AR468" s="133"/>
      <c r="AS468" s="133"/>
      <c r="AT468" s="133"/>
    </row>
    <row r="469" spans="1:46" ht="12.75" customHeight="1">
      <c r="A469" s="133"/>
      <c r="B469" s="133"/>
      <c r="C469" s="133"/>
      <c r="D469" s="133"/>
      <c r="E469" s="133"/>
      <c r="F469" s="18"/>
      <c r="G469" s="133"/>
      <c r="H469" s="133"/>
      <c r="I469" s="133"/>
      <c r="J469" s="133"/>
      <c r="K469" s="133"/>
      <c r="L469" s="133"/>
      <c r="M469" s="133"/>
      <c r="N469" s="133"/>
      <c r="O469" s="133"/>
      <c r="P469" s="1"/>
      <c r="Q469" s="1"/>
      <c r="R469" s="1"/>
      <c r="S469" s="1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</row>
    <row r="470" spans="1:46" ht="12.75" customHeight="1">
      <c r="A470" s="133"/>
      <c r="B470" s="133"/>
      <c r="C470" s="133"/>
      <c r="D470" s="133"/>
      <c r="E470" s="133"/>
      <c r="F470" s="18"/>
      <c r="G470" s="133"/>
      <c r="H470" s="133"/>
      <c r="I470" s="133"/>
      <c r="J470" s="133"/>
      <c r="K470" s="133"/>
      <c r="L470" s="133"/>
      <c r="M470" s="133"/>
      <c r="N470" s="133"/>
      <c r="O470" s="133"/>
      <c r="P470" s="1"/>
      <c r="Q470" s="1"/>
      <c r="R470" s="1"/>
      <c r="S470" s="1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</row>
    <row r="471" spans="1:46" ht="12.75" customHeight="1">
      <c r="A471" s="133"/>
      <c r="B471" s="133"/>
      <c r="C471" s="133"/>
      <c r="D471" s="133"/>
      <c r="E471" s="133"/>
      <c r="F471" s="18"/>
      <c r="G471" s="133"/>
      <c r="H471" s="133"/>
      <c r="I471" s="133"/>
      <c r="J471" s="133"/>
      <c r="K471" s="133"/>
      <c r="L471" s="133"/>
      <c r="M471" s="133"/>
      <c r="N471" s="133"/>
      <c r="O471" s="133"/>
      <c r="P471" s="1"/>
      <c r="Q471" s="1"/>
      <c r="R471" s="1"/>
      <c r="S471" s="1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</row>
    <row r="472" spans="1:46" ht="12.75" customHeight="1">
      <c r="A472" s="133"/>
      <c r="B472" s="133"/>
      <c r="C472" s="133"/>
      <c r="D472" s="133"/>
      <c r="E472" s="133"/>
      <c r="F472" s="18"/>
      <c r="G472" s="133"/>
      <c r="H472" s="133"/>
      <c r="I472" s="133"/>
      <c r="J472" s="133"/>
      <c r="K472" s="133"/>
      <c r="L472" s="133"/>
      <c r="M472" s="133"/>
      <c r="N472" s="133"/>
      <c r="O472" s="133"/>
      <c r="P472" s="1"/>
      <c r="Q472" s="1"/>
      <c r="R472" s="1"/>
      <c r="S472" s="1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/>
      <c r="AQ472" s="133"/>
      <c r="AR472" s="133"/>
      <c r="AS472" s="133"/>
      <c r="AT472" s="133"/>
    </row>
    <row r="473" spans="1:46" ht="12.75" customHeight="1">
      <c r="A473" s="133"/>
      <c r="B473" s="133"/>
      <c r="C473" s="133"/>
      <c r="D473" s="133"/>
      <c r="E473" s="133"/>
      <c r="F473" s="18"/>
      <c r="G473" s="133"/>
      <c r="H473" s="133"/>
      <c r="I473" s="133"/>
      <c r="J473" s="133"/>
      <c r="K473" s="133"/>
      <c r="L473" s="133"/>
      <c r="M473" s="133"/>
      <c r="N473" s="133"/>
      <c r="O473" s="133"/>
      <c r="P473" s="1"/>
      <c r="Q473" s="1"/>
      <c r="R473" s="1"/>
      <c r="S473" s="1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/>
      <c r="AQ473" s="133"/>
      <c r="AR473" s="133"/>
      <c r="AS473" s="133"/>
      <c r="AT473" s="133"/>
    </row>
    <row r="474" spans="1:46" ht="12.75" customHeight="1">
      <c r="A474" s="133"/>
      <c r="B474" s="133"/>
      <c r="C474" s="133"/>
      <c r="D474" s="133"/>
      <c r="E474" s="133"/>
      <c r="F474" s="18"/>
      <c r="G474" s="133"/>
      <c r="H474" s="133"/>
      <c r="I474" s="133"/>
      <c r="J474" s="133"/>
      <c r="K474" s="133"/>
      <c r="L474" s="133"/>
      <c r="M474" s="133"/>
      <c r="N474" s="133"/>
      <c r="O474" s="133"/>
      <c r="P474" s="1"/>
      <c r="Q474" s="1"/>
      <c r="R474" s="1"/>
      <c r="S474" s="1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/>
      <c r="AQ474" s="133"/>
      <c r="AR474" s="133"/>
      <c r="AS474" s="133"/>
      <c r="AT474" s="133"/>
    </row>
    <row r="475" spans="1:46" ht="12.75" customHeight="1">
      <c r="A475" s="133"/>
      <c r="B475" s="133"/>
      <c r="C475" s="133"/>
      <c r="D475" s="133"/>
      <c r="E475" s="133"/>
      <c r="F475" s="18"/>
      <c r="G475" s="133"/>
      <c r="H475" s="133"/>
      <c r="I475" s="133"/>
      <c r="J475" s="133"/>
      <c r="K475" s="133"/>
      <c r="L475" s="133"/>
      <c r="M475" s="133"/>
      <c r="N475" s="133"/>
      <c r="O475" s="133"/>
      <c r="P475" s="1"/>
      <c r="Q475" s="1"/>
      <c r="R475" s="1"/>
      <c r="S475" s="1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/>
      <c r="AQ475" s="133"/>
      <c r="AR475" s="133"/>
      <c r="AS475" s="133"/>
      <c r="AT475" s="133"/>
    </row>
    <row r="476" spans="1:46" ht="12.75" customHeight="1">
      <c r="A476" s="133"/>
      <c r="B476" s="133"/>
      <c r="C476" s="133"/>
      <c r="D476" s="133"/>
      <c r="E476" s="133"/>
      <c r="F476" s="18"/>
      <c r="G476" s="133"/>
      <c r="H476" s="133"/>
      <c r="I476" s="133"/>
      <c r="J476" s="133"/>
      <c r="K476" s="133"/>
      <c r="L476" s="133"/>
      <c r="M476" s="133"/>
      <c r="N476" s="133"/>
      <c r="O476" s="133"/>
      <c r="P476" s="1"/>
      <c r="Q476" s="1"/>
      <c r="R476" s="1"/>
      <c r="S476" s="1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/>
      <c r="AQ476" s="133"/>
      <c r="AR476" s="133"/>
      <c r="AS476" s="133"/>
      <c r="AT476" s="133"/>
    </row>
    <row r="477" spans="1:46" ht="12.75" customHeight="1">
      <c r="A477" s="133"/>
      <c r="B477" s="133"/>
      <c r="C477" s="133"/>
      <c r="D477" s="133"/>
      <c r="E477" s="133"/>
      <c r="F477" s="18"/>
      <c r="G477" s="133"/>
      <c r="H477" s="133"/>
      <c r="I477" s="133"/>
      <c r="J477" s="133"/>
      <c r="K477" s="133"/>
      <c r="L477" s="133"/>
      <c r="M477" s="133"/>
      <c r="N477" s="133"/>
      <c r="O477" s="133"/>
      <c r="P477" s="1"/>
      <c r="Q477" s="1"/>
      <c r="R477" s="1"/>
      <c r="S477" s="1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/>
      <c r="AQ477" s="133"/>
      <c r="AR477" s="133"/>
      <c r="AS477" s="133"/>
      <c r="AT477" s="133"/>
    </row>
    <row r="478" spans="1:46" ht="12.75" customHeight="1">
      <c r="A478" s="133"/>
      <c r="B478" s="133"/>
      <c r="C478" s="133"/>
      <c r="D478" s="133"/>
      <c r="E478" s="133"/>
      <c r="F478" s="18"/>
      <c r="G478" s="133"/>
      <c r="H478" s="133"/>
      <c r="I478" s="133"/>
      <c r="J478" s="133"/>
      <c r="K478" s="133"/>
      <c r="L478" s="133"/>
      <c r="M478" s="133"/>
      <c r="N478" s="133"/>
      <c r="O478" s="133"/>
      <c r="P478" s="1"/>
      <c r="Q478" s="1"/>
      <c r="R478" s="1"/>
      <c r="S478" s="1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/>
      <c r="AQ478" s="133"/>
      <c r="AR478" s="133"/>
      <c r="AS478" s="133"/>
      <c r="AT478" s="133"/>
    </row>
    <row r="479" spans="1:46" ht="12.75" customHeight="1">
      <c r="A479" s="133"/>
      <c r="B479" s="133"/>
      <c r="C479" s="133"/>
      <c r="D479" s="133"/>
      <c r="E479" s="133"/>
      <c r="F479" s="18"/>
      <c r="G479" s="133"/>
      <c r="H479" s="133"/>
      <c r="I479" s="133"/>
      <c r="J479" s="133"/>
      <c r="K479" s="133"/>
      <c r="L479" s="133"/>
      <c r="M479" s="133"/>
      <c r="N479" s="133"/>
      <c r="O479" s="133"/>
      <c r="P479" s="1"/>
      <c r="Q479" s="1"/>
      <c r="R479" s="1"/>
      <c r="S479" s="1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/>
      <c r="AQ479" s="133"/>
      <c r="AR479" s="133"/>
      <c r="AS479" s="133"/>
      <c r="AT479" s="133"/>
    </row>
    <row r="480" spans="1:46" ht="12.75" customHeight="1">
      <c r="A480" s="133"/>
      <c r="B480" s="133"/>
      <c r="C480" s="133"/>
      <c r="D480" s="133"/>
      <c r="E480" s="133"/>
      <c r="F480" s="18"/>
      <c r="G480" s="133"/>
      <c r="H480" s="133"/>
      <c r="I480" s="133"/>
      <c r="J480" s="133"/>
      <c r="K480" s="133"/>
      <c r="L480" s="133"/>
      <c r="M480" s="133"/>
      <c r="N480" s="133"/>
      <c r="O480" s="133"/>
      <c r="P480" s="1"/>
      <c r="Q480" s="1"/>
      <c r="R480" s="1"/>
      <c r="S480" s="1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/>
      <c r="AQ480" s="133"/>
      <c r="AR480" s="133"/>
      <c r="AS480" s="133"/>
      <c r="AT480" s="133"/>
    </row>
    <row r="481" spans="1:46" ht="12.75" customHeight="1">
      <c r="A481" s="133"/>
      <c r="B481" s="133"/>
      <c r="C481" s="133"/>
      <c r="D481" s="133"/>
      <c r="E481" s="133"/>
      <c r="F481" s="18"/>
      <c r="G481" s="133"/>
      <c r="H481" s="133"/>
      <c r="I481" s="133"/>
      <c r="J481" s="133"/>
      <c r="K481" s="133"/>
      <c r="L481" s="133"/>
      <c r="M481" s="133"/>
      <c r="N481" s="133"/>
      <c r="O481" s="133"/>
      <c r="P481" s="1"/>
      <c r="Q481" s="1"/>
      <c r="R481" s="1"/>
      <c r="S481" s="1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/>
      <c r="AQ481" s="133"/>
      <c r="AR481" s="133"/>
      <c r="AS481" s="133"/>
      <c r="AT481" s="133"/>
    </row>
    <row r="482" spans="1:46" ht="12.75" customHeight="1">
      <c r="A482" s="133"/>
      <c r="B482" s="133"/>
      <c r="C482" s="133"/>
      <c r="D482" s="133"/>
      <c r="E482" s="133"/>
      <c r="F482" s="18"/>
      <c r="G482" s="133"/>
      <c r="H482" s="133"/>
      <c r="I482" s="133"/>
      <c r="J482" s="133"/>
      <c r="K482" s="133"/>
      <c r="L482" s="133"/>
      <c r="M482" s="133"/>
      <c r="N482" s="133"/>
      <c r="O482" s="133"/>
      <c r="P482" s="1"/>
      <c r="Q482" s="1"/>
      <c r="R482" s="1"/>
      <c r="S482" s="1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/>
      <c r="AQ482" s="133"/>
      <c r="AR482" s="133"/>
      <c r="AS482" s="133"/>
      <c r="AT482" s="133"/>
    </row>
    <row r="483" spans="1:46" ht="12.75" customHeight="1">
      <c r="A483" s="133"/>
      <c r="B483" s="133"/>
      <c r="C483" s="133"/>
      <c r="D483" s="133"/>
      <c r="E483" s="133"/>
      <c r="F483" s="18"/>
      <c r="G483" s="133"/>
      <c r="H483" s="133"/>
      <c r="I483" s="133"/>
      <c r="J483" s="133"/>
      <c r="K483" s="133"/>
      <c r="L483" s="133"/>
      <c r="M483" s="133"/>
      <c r="N483" s="133"/>
      <c r="O483" s="133"/>
      <c r="P483" s="1"/>
      <c r="Q483" s="1"/>
      <c r="R483" s="1"/>
      <c r="S483" s="1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/>
      <c r="AQ483" s="133"/>
      <c r="AR483" s="133"/>
      <c r="AS483" s="133"/>
      <c r="AT483" s="133"/>
    </row>
    <row r="484" spans="1:46" ht="12.75" customHeight="1">
      <c r="A484" s="133"/>
      <c r="B484" s="133"/>
      <c r="C484" s="133"/>
      <c r="D484" s="133"/>
      <c r="E484" s="133"/>
      <c r="F484" s="18"/>
      <c r="G484" s="133"/>
      <c r="H484" s="133"/>
      <c r="I484" s="133"/>
      <c r="J484" s="133"/>
      <c r="K484" s="133"/>
      <c r="L484" s="133"/>
      <c r="M484" s="133"/>
      <c r="N484" s="133"/>
      <c r="O484" s="133"/>
      <c r="P484" s="1"/>
      <c r="Q484" s="1"/>
      <c r="R484" s="1"/>
      <c r="S484" s="1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</row>
    <row r="485" spans="1:46" ht="12.75" customHeight="1">
      <c r="A485" s="133"/>
      <c r="B485" s="133"/>
      <c r="C485" s="133"/>
      <c r="D485" s="133"/>
      <c r="E485" s="133"/>
      <c r="F485" s="18"/>
      <c r="G485" s="133"/>
      <c r="H485" s="133"/>
      <c r="I485" s="133"/>
      <c r="J485" s="133"/>
      <c r="K485" s="133"/>
      <c r="L485" s="133"/>
      <c r="M485" s="133"/>
      <c r="N485" s="133"/>
      <c r="O485" s="133"/>
      <c r="P485" s="1"/>
      <c r="Q485" s="1"/>
      <c r="R485" s="1"/>
      <c r="S485" s="1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/>
      <c r="AQ485" s="133"/>
      <c r="AR485" s="133"/>
      <c r="AS485" s="133"/>
      <c r="AT485" s="133"/>
    </row>
    <row r="486" spans="1:46" ht="12.75" customHeight="1">
      <c r="A486" s="133"/>
      <c r="B486" s="133"/>
      <c r="C486" s="133"/>
      <c r="D486" s="133"/>
      <c r="E486" s="133"/>
      <c r="F486" s="18"/>
      <c r="G486" s="133"/>
      <c r="H486" s="133"/>
      <c r="I486" s="133"/>
      <c r="J486" s="133"/>
      <c r="K486" s="133"/>
      <c r="L486" s="133"/>
      <c r="M486" s="133"/>
      <c r="N486" s="133"/>
      <c r="O486" s="133"/>
      <c r="P486" s="1"/>
      <c r="Q486" s="1"/>
      <c r="R486" s="1"/>
      <c r="S486" s="1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/>
      <c r="AQ486" s="133"/>
      <c r="AR486" s="133"/>
      <c r="AS486" s="133"/>
      <c r="AT486" s="133"/>
    </row>
    <row r="487" spans="1:46" ht="12.75" customHeight="1">
      <c r="A487" s="133"/>
      <c r="B487" s="133"/>
      <c r="C487" s="133"/>
      <c r="D487" s="133"/>
      <c r="E487" s="133"/>
      <c r="F487" s="18"/>
      <c r="G487" s="133"/>
      <c r="H487" s="133"/>
      <c r="I487" s="133"/>
      <c r="J487" s="133"/>
      <c r="K487" s="133"/>
      <c r="L487" s="133"/>
      <c r="M487" s="133"/>
      <c r="N487" s="133"/>
      <c r="O487" s="133"/>
      <c r="P487" s="1"/>
      <c r="Q487" s="1"/>
      <c r="R487" s="1"/>
      <c r="S487" s="1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/>
      <c r="AQ487" s="133"/>
      <c r="AR487" s="133"/>
      <c r="AS487" s="133"/>
      <c r="AT487" s="133"/>
    </row>
    <row r="488" spans="1:46" ht="12.75" customHeight="1">
      <c r="A488" s="133"/>
      <c r="B488" s="133"/>
      <c r="C488" s="133"/>
      <c r="D488" s="133"/>
      <c r="E488" s="133"/>
      <c r="F488" s="18"/>
      <c r="G488" s="133"/>
      <c r="H488" s="133"/>
      <c r="I488" s="133"/>
      <c r="J488" s="133"/>
      <c r="K488" s="133"/>
      <c r="L488" s="133"/>
      <c r="M488" s="133"/>
      <c r="N488" s="133"/>
      <c r="O488" s="133"/>
      <c r="P488" s="1"/>
      <c r="Q488" s="1"/>
      <c r="R488" s="1"/>
      <c r="S488" s="1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/>
      <c r="AQ488" s="133"/>
      <c r="AR488" s="133"/>
      <c r="AS488" s="133"/>
      <c r="AT488" s="133"/>
    </row>
    <row r="489" spans="1:46" ht="12.75" customHeight="1">
      <c r="A489" s="133"/>
      <c r="B489" s="133"/>
      <c r="C489" s="133"/>
      <c r="D489" s="133"/>
      <c r="E489" s="133"/>
      <c r="F489" s="18"/>
      <c r="G489" s="133"/>
      <c r="H489" s="133"/>
      <c r="I489" s="133"/>
      <c r="J489" s="133"/>
      <c r="K489" s="133"/>
      <c r="L489" s="133"/>
      <c r="M489" s="133"/>
      <c r="N489" s="133"/>
      <c r="O489" s="133"/>
      <c r="P489" s="1"/>
      <c r="Q489" s="1"/>
      <c r="R489" s="1"/>
      <c r="S489" s="1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</row>
    <row r="490" spans="1:46" ht="12.75" customHeight="1">
      <c r="A490" s="133"/>
      <c r="B490" s="133"/>
      <c r="C490" s="133"/>
      <c r="D490" s="133"/>
      <c r="E490" s="133"/>
      <c r="F490" s="18"/>
      <c r="G490" s="133"/>
      <c r="H490" s="133"/>
      <c r="I490" s="133"/>
      <c r="J490" s="133"/>
      <c r="K490" s="133"/>
      <c r="L490" s="133"/>
      <c r="M490" s="133"/>
      <c r="N490" s="133"/>
      <c r="O490" s="133"/>
      <c r="P490" s="1"/>
      <c r="Q490" s="1"/>
      <c r="R490" s="1"/>
      <c r="S490" s="1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/>
      <c r="AQ490" s="133"/>
      <c r="AR490" s="133"/>
      <c r="AS490" s="133"/>
      <c r="AT490" s="133"/>
    </row>
    <row r="491" spans="1:46" ht="12.75" customHeight="1">
      <c r="A491" s="133"/>
      <c r="B491" s="133"/>
      <c r="C491" s="133"/>
      <c r="D491" s="133"/>
      <c r="E491" s="133"/>
      <c r="F491" s="18"/>
      <c r="G491" s="133"/>
      <c r="H491" s="133"/>
      <c r="I491" s="133"/>
      <c r="J491" s="133"/>
      <c r="K491" s="133"/>
      <c r="L491" s="133"/>
      <c r="M491" s="133"/>
      <c r="N491" s="133"/>
      <c r="O491" s="133"/>
      <c r="P491" s="1"/>
      <c r="Q491" s="1"/>
      <c r="R491" s="1"/>
      <c r="S491" s="1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/>
      <c r="AQ491" s="133"/>
      <c r="AR491" s="133"/>
      <c r="AS491" s="133"/>
      <c r="AT491" s="133"/>
    </row>
    <row r="492" spans="1:46" ht="12.75" customHeight="1">
      <c r="A492" s="133"/>
      <c r="B492" s="133"/>
      <c r="C492" s="133"/>
      <c r="D492" s="133"/>
      <c r="E492" s="133"/>
      <c r="F492" s="18"/>
      <c r="G492" s="133"/>
      <c r="H492" s="133"/>
      <c r="I492" s="133"/>
      <c r="J492" s="133"/>
      <c r="K492" s="133"/>
      <c r="L492" s="133"/>
      <c r="M492" s="133"/>
      <c r="N492" s="133"/>
      <c r="O492" s="133"/>
      <c r="P492" s="1"/>
      <c r="Q492" s="1"/>
      <c r="R492" s="1"/>
      <c r="S492" s="1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/>
      <c r="AQ492" s="133"/>
      <c r="AR492" s="133"/>
      <c r="AS492" s="133"/>
      <c r="AT492" s="133"/>
    </row>
    <row r="493" spans="1:46" ht="12.75" customHeight="1">
      <c r="A493" s="133"/>
      <c r="B493" s="133"/>
      <c r="C493" s="133"/>
      <c r="D493" s="133"/>
      <c r="E493" s="133"/>
      <c r="F493" s="18"/>
      <c r="G493" s="133"/>
      <c r="H493" s="133"/>
      <c r="I493" s="133"/>
      <c r="J493" s="133"/>
      <c r="K493" s="133"/>
      <c r="L493" s="133"/>
      <c r="M493" s="133"/>
      <c r="N493" s="133"/>
      <c r="O493" s="133"/>
      <c r="P493" s="1"/>
      <c r="Q493" s="1"/>
      <c r="R493" s="1"/>
      <c r="S493" s="1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/>
      <c r="AQ493" s="133"/>
      <c r="AR493" s="133"/>
      <c r="AS493" s="133"/>
      <c r="AT493" s="133"/>
    </row>
    <row r="494" spans="1:46" ht="12.75" customHeight="1">
      <c r="A494" s="133"/>
      <c r="B494" s="133"/>
      <c r="C494" s="133"/>
      <c r="D494" s="133"/>
      <c r="E494" s="133"/>
      <c r="F494" s="18"/>
      <c r="G494" s="133"/>
      <c r="H494" s="133"/>
      <c r="I494" s="133"/>
      <c r="J494" s="133"/>
      <c r="K494" s="133"/>
      <c r="L494" s="133"/>
      <c r="M494" s="133"/>
      <c r="N494" s="133"/>
      <c r="O494" s="133"/>
      <c r="P494" s="1"/>
      <c r="Q494" s="1"/>
      <c r="R494" s="1"/>
      <c r="S494" s="1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/>
      <c r="AQ494" s="133"/>
      <c r="AR494" s="133"/>
      <c r="AS494" s="133"/>
      <c r="AT494" s="133"/>
    </row>
    <row r="495" spans="1:46" ht="12.75" customHeight="1">
      <c r="A495" s="133"/>
      <c r="B495" s="133"/>
      <c r="C495" s="133"/>
      <c r="D495" s="133"/>
      <c r="E495" s="133"/>
      <c r="F495" s="18"/>
      <c r="G495" s="133"/>
      <c r="H495" s="133"/>
      <c r="I495" s="133"/>
      <c r="J495" s="133"/>
      <c r="K495" s="133"/>
      <c r="L495" s="133"/>
      <c r="M495" s="133"/>
      <c r="N495" s="133"/>
      <c r="O495" s="133"/>
      <c r="P495" s="1"/>
      <c r="Q495" s="1"/>
      <c r="R495" s="1"/>
      <c r="S495" s="1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/>
      <c r="AQ495" s="133"/>
      <c r="AR495" s="133"/>
      <c r="AS495" s="133"/>
      <c r="AT495" s="133"/>
    </row>
    <row r="496" spans="1:46" ht="12.75" customHeight="1">
      <c r="A496" s="133"/>
      <c r="B496" s="133"/>
      <c r="C496" s="133"/>
      <c r="D496" s="133"/>
      <c r="E496" s="133"/>
      <c r="F496" s="18"/>
      <c r="G496" s="133"/>
      <c r="H496" s="133"/>
      <c r="I496" s="133"/>
      <c r="J496" s="133"/>
      <c r="K496" s="133"/>
      <c r="L496" s="133"/>
      <c r="M496" s="133"/>
      <c r="N496" s="133"/>
      <c r="O496" s="133"/>
      <c r="P496" s="1"/>
      <c r="Q496" s="1"/>
      <c r="R496" s="1"/>
      <c r="S496" s="1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/>
      <c r="AQ496" s="133"/>
      <c r="AR496" s="133"/>
      <c r="AS496" s="133"/>
      <c r="AT496" s="133"/>
    </row>
    <row r="497" spans="1:46" ht="12.75" customHeight="1">
      <c r="A497" s="133"/>
      <c r="B497" s="133"/>
      <c r="C497" s="133"/>
      <c r="D497" s="133"/>
      <c r="E497" s="133"/>
      <c r="F497" s="18"/>
      <c r="G497" s="133"/>
      <c r="H497" s="133"/>
      <c r="I497" s="133"/>
      <c r="J497" s="133"/>
      <c r="K497" s="133"/>
      <c r="L497" s="133"/>
      <c r="M497" s="133"/>
      <c r="N497" s="133"/>
      <c r="O497" s="133"/>
      <c r="P497" s="1"/>
      <c r="Q497" s="1"/>
      <c r="R497" s="1"/>
      <c r="S497" s="1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/>
      <c r="AQ497" s="133"/>
      <c r="AR497" s="133"/>
      <c r="AS497" s="133"/>
      <c r="AT497" s="133"/>
    </row>
    <row r="498" spans="1:46" ht="12.75" customHeight="1">
      <c r="A498" s="133"/>
      <c r="B498" s="133"/>
      <c r="C498" s="133"/>
      <c r="D498" s="133"/>
      <c r="E498" s="133"/>
      <c r="F498" s="18"/>
      <c r="G498" s="133"/>
      <c r="H498" s="133"/>
      <c r="I498" s="133"/>
      <c r="J498" s="133"/>
      <c r="K498" s="133"/>
      <c r="L498" s="133"/>
      <c r="M498" s="133"/>
      <c r="N498" s="133"/>
      <c r="O498" s="133"/>
      <c r="P498" s="1"/>
      <c r="Q498" s="1"/>
      <c r="R498" s="1"/>
      <c r="S498" s="1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/>
      <c r="AQ498" s="133"/>
      <c r="AR498" s="133"/>
      <c r="AS498" s="133"/>
      <c r="AT498" s="133"/>
    </row>
    <row r="499" spans="1:46" ht="12.75" customHeight="1">
      <c r="A499" s="133"/>
      <c r="B499" s="133"/>
      <c r="C499" s="133"/>
      <c r="D499" s="133"/>
      <c r="E499" s="133"/>
      <c r="F499" s="18"/>
      <c r="G499" s="133"/>
      <c r="H499" s="133"/>
      <c r="I499" s="133"/>
      <c r="J499" s="133"/>
      <c r="K499" s="133"/>
      <c r="L499" s="133"/>
      <c r="M499" s="133"/>
      <c r="N499" s="133"/>
      <c r="O499" s="133"/>
      <c r="P499" s="1"/>
      <c r="Q499" s="1"/>
      <c r="R499" s="1"/>
      <c r="S499" s="1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/>
      <c r="AQ499" s="133"/>
      <c r="AR499" s="133"/>
      <c r="AS499" s="133"/>
      <c r="AT499" s="133"/>
    </row>
    <row r="500" spans="1:46" ht="12.75" customHeight="1">
      <c r="A500" s="133"/>
      <c r="B500" s="133"/>
      <c r="C500" s="133"/>
      <c r="D500" s="133"/>
      <c r="E500" s="133"/>
      <c r="F500" s="18"/>
      <c r="G500" s="133"/>
      <c r="H500" s="133"/>
      <c r="I500" s="133"/>
      <c r="J500" s="133"/>
      <c r="K500" s="133"/>
      <c r="L500" s="133"/>
      <c r="M500" s="133"/>
      <c r="N500" s="133"/>
      <c r="O500" s="133"/>
      <c r="P500" s="1"/>
      <c r="Q500" s="1"/>
      <c r="R500" s="1"/>
      <c r="S500" s="1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/>
      <c r="AQ500" s="133"/>
      <c r="AR500" s="133"/>
      <c r="AS500" s="133"/>
      <c r="AT500" s="133"/>
    </row>
    <row r="501" spans="1:46" ht="12.75" customHeight="1">
      <c r="A501" s="133"/>
      <c r="B501" s="133"/>
      <c r="C501" s="133"/>
      <c r="D501" s="133"/>
      <c r="E501" s="133"/>
      <c r="F501" s="18"/>
      <c r="G501" s="133"/>
      <c r="H501" s="133"/>
      <c r="I501" s="133"/>
      <c r="J501" s="133"/>
      <c r="K501" s="133"/>
      <c r="L501" s="133"/>
      <c r="M501" s="133"/>
      <c r="N501" s="133"/>
      <c r="O501" s="133"/>
      <c r="P501" s="1"/>
      <c r="Q501" s="1"/>
      <c r="R501" s="1"/>
      <c r="S501" s="1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/>
      <c r="AQ501" s="133"/>
      <c r="AR501" s="133"/>
      <c r="AS501" s="133"/>
      <c r="AT501" s="133"/>
    </row>
    <row r="502" spans="1:46" ht="12.75" customHeight="1">
      <c r="A502" s="133"/>
      <c r="B502" s="133"/>
      <c r="C502" s="133"/>
      <c r="D502" s="133"/>
      <c r="E502" s="133"/>
      <c r="F502" s="18"/>
      <c r="G502" s="133"/>
      <c r="H502" s="133"/>
      <c r="I502" s="133"/>
      <c r="J502" s="133"/>
      <c r="K502" s="133"/>
      <c r="L502" s="133"/>
      <c r="M502" s="133"/>
      <c r="N502" s="133"/>
      <c r="O502" s="133"/>
      <c r="P502" s="1"/>
      <c r="Q502" s="1"/>
      <c r="R502" s="1"/>
      <c r="S502" s="1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/>
      <c r="AQ502" s="133"/>
      <c r="AR502" s="133"/>
      <c r="AS502" s="133"/>
      <c r="AT502" s="133"/>
    </row>
    <row r="503" spans="1:46" ht="12.75" customHeight="1">
      <c r="A503" s="133"/>
      <c r="B503" s="133"/>
      <c r="C503" s="133"/>
      <c r="D503" s="133"/>
      <c r="E503" s="133"/>
      <c r="F503" s="18"/>
      <c r="G503" s="133"/>
      <c r="H503" s="133"/>
      <c r="I503" s="133"/>
      <c r="J503" s="133"/>
      <c r="K503" s="133"/>
      <c r="L503" s="133"/>
      <c r="M503" s="133"/>
      <c r="N503" s="133"/>
      <c r="O503" s="133"/>
      <c r="P503" s="1"/>
      <c r="Q503" s="1"/>
      <c r="R503" s="1"/>
      <c r="S503" s="1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/>
      <c r="AQ503" s="133"/>
      <c r="AR503" s="133"/>
      <c r="AS503" s="133"/>
      <c r="AT503" s="133"/>
    </row>
    <row r="504" spans="1:46" ht="12.75" customHeight="1">
      <c r="A504" s="133"/>
      <c r="B504" s="133"/>
      <c r="C504" s="133"/>
      <c r="D504" s="133"/>
      <c r="E504" s="133"/>
      <c r="F504" s="18"/>
      <c r="G504" s="133"/>
      <c r="H504" s="133"/>
      <c r="I504" s="133"/>
      <c r="J504" s="133"/>
      <c r="K504" s="133"/>
      <c r="L504" s="133"/>
      <c r="M504" s="133"/>
      <c r="N504" s="133"/>
      <c r="O504" s="133"/>
      <c r="P504" s="1"/>
      <c r="Q504" s="1"/>
      <c r="R504" s="1"/>
      <c r="S504" s="1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/>
      <c r="AQ504" s="133"/>
      <c r="AR504" s="133"/>
      <c r="AS504" s="133"/>
      <c r="AT504" s="133"/>
    </row>
    <row r="505" spans="1:46" ht="12.75" customHeight="1">
      <c r="A505" s="133"/>
      <c r="B505" s="133"/>
      <c r="C505" s="133"/>
      <c r="D505" s="133"/>
      <c r="E505" s="133"/>
      <c r="F505" s="18"/>
      <c r="G505" s="133"/>
      <c r="H505" s="133"/>
      <c r="I505" s="133"/>
      <c r="J505" s="133"/>
      <c r="K505" s="133"/>
      <c r="L505" s="133"/>
      <c r="M505" s="133"/>
      <c r="N505" s="133"/>
      <c r="O505" s="133"/>
      <c r="P505" s="1"/>
      <c r="Q505" s="1"/>
      <c r="R505" s="1"/>
      <c r="S505" s="1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/>
      <c r="AQ505" s="133"/>
      <c r="AR505" s="133"/>
      <c r="AS505" s="133"/>
      <c r="AT505" s="133"/>
    </row>
    <row r="506" spans="1:46" ht="12.75" customHeight="1">
      <c r="A506" s="133"/>
      <c r="B506" s="133"/>
      <c r="C506" s="133"/>
      <c r="D506" s="133"/>
      <c r="E506" s="133"/>
      <c r="F506" s="18"/>
      <c r="G506" s="133"/>
      <c r="H506" s="133"/>
      <c r="I506" s="133"/>
      <c r="J506" s="133"/>
      <c r="K506" s="133"/>
      <c r="L506" s="133"/>
      <c r="M506" s="133"/>
      <c r="N506" s="133"/>
      <c r="O506" s="133"/>
      <c r="P506" s="1"/>
      <c r="Q506" s="1"/>
      <c r="R506" s="1"/>
      <c r="S506" s="1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/>
      <c r="AQ506" s="133"/>
      <c r="AR506" s="133"/>
      <c r="AS506" s="133"/>
      <c r="AT506" s="133"/>
    </row>
    <row r="507" spans="1:46" ht="12.75" customHeight="1">
      <c r="A507" s="133"/>
      <c r="B507" s="133"/>
      <c r="C507" s="133"/>
      <c r="D507" s="133"/>
      <c r="E507" s="133"/>
      <c r="F507" s="18"/>
      <c r="G507" s="133"/>
      <c r="H507" s="133"/>
      <c r="I507" s="133"/>
      <c r="J507" s="133"/>
      <c r="K507" s="133"/>
      <c r="L507" s="133"/>
      <c r="M507" s="133"/>
      <c r="N507" s="133"/>
      <c r="O507" s="133"/>
      <c r="P507" s="1"/>
      <c r="Q507" s="1"/>
      <c r="R507" s="1"/>
      <c r="S507" s="1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/>
      <c r="AQ507" s="133"/>
      <c r="AR507" s="133"/>
      <c r="AS507" s="133"/>
      <c r="AT507" s="133"/>
    </row>
    <row r="508" spans="1:46" ht="12.75" customHeight="1">
      <c r="A508" s="133"/>
      <c r="B508" s="133"/>
      <c r="C508" s="133"/>
      <c r="D508" s="133"/>
      <c r="E508" s="133"/>
      <c r="F508" s="18"/>
      <c r="G508" s="133"/>
      <c r="H508" s="133"/>
      <c r="I508" s="133"/>
      <c r="J508" s="133"/>
      <c r="K508" s="133"/>
      <c r="L508" s="133"/>
      <c r="M508" s="133"/>
      <c r="N508" s="133"/>
      <c r="O508" s="133"/>
      <c r="P508" s="1"/>
      <c r="Q508" s="1"/>
      <c r="R508" s="1"/>
      <c r="S508" s="1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/>
      <c r="AQ508" s="133"/>
      <c r="AR508" s="133"/>
      <c r="AS508" s="133"/>
      <c r="AT508" s="133"/>
    </row>
    <row r="509" spans="1:46" ht="12.75" customHeight="1">
      <c r="A509" s="133"/>
      <c r="B509" s="133"/>
      <c r="C509" s="133"/>
      <c r="D509" s="133"/>
      <c r="E509" s="133"/>
      <c r="F509" s="18"/>
      <c r="G509" s="133"/>
      <c r="H509" s="133"/>
      <c r="I509" s="133"/>
      <c r="J509" s="133"/>
      <c r="K509" s="133"/>
      <c r="L509" s="133"/>
      <c r="M509" s="133"/>
      <c r="N509" s="133"/>
      <c r="O509" s="133"/>
      <c r="P509" s="1"/>
      <c r="Q509" s="1"/>
      <c r="R509" s="1"/>
      <c r="S509" s="1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/>
      <c r="AQ509" s="133"/>
      <c r="AR509" s="133"/>
      <c r="AS509" s="133"/>
      <c r="AT509" s="133"/>
    </row>
    <row r="510" spans="1:46" ht="12.75" customHeight="1">
      <c r="A510" s="133"/>
      <c r="B510" s="133"/>
      <c r="C510" s="133"/>
      <c r="D510" s="133"/>
      <c r="E510" s="133"/>
      <c r="F510" s="18"/>
      <c r="G510" s="133"/>
      <c r="H510" s="133"/>
      <c r="I510" s="133"/>
      <c r="J510" s="133"/>
      <c r="K510" s="133"/>
      <c r="L510" s="133"/>
      <c r="M510" s="133"/>
      <c r="N510" s="133"/>
      <c r="O510" s="133"/>
      <c r="P510" s="1"/>
      <c r="Q510" s="1"/>
      <c r="R510" s="1"/>
      <c r="S510" s="1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/>
      <c r="AQ510" s="133"/>
      <c r="AR510" s="133"/>
      <c r="AS510" s="133"/>
      <c r="AT510" s="133"/>
    </row>
    <row r="511" spans="1:46" ht="12.75" customHeight="1">
      <c r="A511" s="133"/>
      <c r="B511" s="133"/>
      <c r="C511" s="133"/>
      <c r="D511" s="133"/>
      <c r="E511" s="133"/>
      <c r="F511" s="18"/>
      <c r="G511" s="133"/>
      <c r="H511" s="133"/>
      <c r="I511" s="133"/>
      <c r="J511" s="133"/>
      <c r="K511" s="133"/>
      <c r="L511" s="133"/>
      <c r="M511" s="133"/>
      <c r="N511" s="133"/>
      <c r="O511" s="133"/>
      <c r="P511" s="1"/>
      <c r="Q511" s="1"/>
      <c r="R511" s="1"/>
      <c r="S511" s="1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/>
      <c r="AQ511" s="133"/>
      <c r="AR511" s="133"/>
      <c r="AS511" s="133"/>
      <c r="AT511" s="133"/>
    </row>
    <row r="512" spans="1:46" ht="12.75" customHeight="1">
      <c r="A512" s="133"/>
      <c r="B512" s="133"/>
      <c r="C512" s="133"/>
      <c r="D512" s="133"/>
      <c r="E512" s="133"/>
      <c r="F512" s="18"/>
      <c r="G512" s="133"/>
      <c r="H512" s="133"/>
      <c r="I512" s="133"/>
      <c r="J512" s="133"/>
      <c r="K512" s="133"/>
      <c r="L512" s="133"/>
      <c r="M512" s="133"/>
      <c r="N512" s="133"/>
      <c r="O512" s="133"/>
      <c r="P512" s="1"/>
      <c r="Q512" s="1"/>
      <c r="R512" s="1"/>
      <c r="S512" s="1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/>
      <c r="AQ512" s="133"/>
      <c r="AR512" s="133"/>
      <c r="AS512" s="133"/>
      <c r="AT512" s="133"/>
    </row>
    <row r="513" spans="1:46" ht="12.75" customHeight="1">
      <c r="A513" s="133"/>
      <c r="B513" s="133"/>
      <c r="C513" s="133"/>
      <c r="D513" s="133"/>
      <c r="E513" s="133"/>
      <c r="F513" s="18"/>
      <c r="G513" s="133"/>
      <c r="H513" s="133"/>
      <c r="I513" s="133"/>
      <c r="J513" s="133"/>
      <c r="K513" s="133"/>
      <c r="L513" s="133"/>
      <c r="M513" s="133"/>
      <c r="N513" s="133"/>
      <c r="O513" s="133"/>
      <c r="P513" s="1"/>
      <c r="Q513" s="1"/>
      <c r="R513" s="1"/>
      <c r="S513" s="1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/>
      <c r="AQ513" s="133"/>
      <c r="AR513" s="133"/>
      <c r="AS513" s="133"/>
      <c r="AT513" s="133"/>
    </row>
    <row r="514" spans="1:46" ht="12.75" customHeight="1">
      <c r="A514" s="133"/>
      <c r="B514" s="133"/>
      <c r="C514" s="133"/>
      <c r="D514" s="133"/>
      <c r="E514" s="133"/>
      <c r="F514" s="18"/>
      <c r="G514" s="133"/>
      <c r="H514" s="133"/>
      <c r="I514" s="133"/>
      <c r="J514" s="133"/>
      <c r="K514" s="133"/>
      <c r="L514" s="133"/>
      <c r="M514" s="133"/>
      <c r="N514" s="133"/>
      <c r="O514" s="133"/>
      <c r="P514" s="1"/>
      <c r="Q514" s="1"/>
      <c r="R514" s="1"/>
      <c r="S514" s="1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/>
      <c r="AQ514" s="133"/>
      <c r="AR514" s="133"/>
      <c r="AS514" s="133"/>
      <c r="AT514" s="133"/>
    </row>
    <row r="515" spans="1:46" ht="12.75" customHeight="1">
      <c r="A515" s="133"/>
      <c r="B515" s="133"/>
      <c r="C515" s="133"/>
      <c r="D515" s="133"/>
      <c r="E515" s="133"/>
      <c r="F515" s="18"/>
      <c r="G515" s="133"/>
      <c r="H515" s="133"/>
      <c r="I515" s="133"/>
      <c r="J515" s="133"/>
      <c r="K515" s="133"/>
      <c r="L515" s="133"/>
      <c r="M515" s="133"/>
      <c r="N515" s="133"/>
      <c r="O515" s="133"/>
      <c r="P515" s="1"/>
      <c r="Q515" s="1"/>
      <c r="R515" s="1"/>
      <c r="S515" s="1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</row>
    <row r="516" spans="1:46" ht="12.75" customHeight="1">
      <c r="A516" s="133"/>
      <c r="B516" s="133"/>
      <c r="C516" s="133"/>
      <c r="D516" s="133"/>
      <c r="E516" s="133"/>
      <c r="F516" s="18"/>
      <c r="G516" s="133"/>
      <c r="H516" s="133"/>
      <c r="I516" s="133"/>
      <c r="J516" s="133"/>
      <c r="K516" s="133"/>
      <c r="L516" s="133"/>
      <c r="M516" s="133"/>
      <c r="N516" s="133"/>
      <c r="O516" s="133"/>
      <c r="P516" s="1"/>
      <c r="Q516" s="1"/>
      <c r="R516" s="1"/>
      <c r="S516" s="1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</row>
    <row r="517" spans="1:46" ht="12.75" customHeight="1">
      <c r="A517" s="133"/>
      <c r="B517" s="133"/>
      <c r="C517" s="133"/>
      <c r="D517" s="133"/>
      <c r="E517" s="133"/>
      <c r="F517" s="18"/>
      <c r="G517" s="133"/>
      <c r="H517" s="133"/>
      <c r="I517" s="133"/>
      <c r="J517" s="133"/>
      <c r="K517" s="133"/>
      <c r="L517" s="133"/>
      <c r="M517" s="133"/>
      <c r="N517" s="133"/>
      <c r="O517" s="133"/>
      <c r="P517" s="1"/>
      <c r="Q517" s="1"/>
      <c r="R517" s="1"/>
      <c r="S517" s="1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/>
      <c r="AQ517" s="133"/>
      <c r="AR517" s="133"/>
      <c r="AS517" s="133"/>
      <c r="AT517" s="133"/>
    </row>
    <row r="518" spans="1:46" ht="12.75" customHeight="1">
      <c r="A518" s="133"/>
      <c r="B518" s="133"/>
      <c r="C518" s="133"/>
      <c r="D518" s="133"/>
      <c r="E518" s="133"/>
      <c r="F518" s="18"/>
      <c r="G518" s="133"/>
      <c r="H518" s="133"/>
      <c r="I518" s="133"/>
      <c r="J518" s="133"/>
      <c r="K518" s="133"/>
      <c r="L518" s="133"/>
      <c r="M518" s="133"/>
      <c r="N518" s="133"/>
      <c r="O518" s="133"/>
      <c r="P518" s="1"/>
      <c r="Q518" s="1"/>
      <c r="R518" s="1"/>
      <c r="S518" s="1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/>
      <c r="AQ518" s="133"/>
      <c r="AR518" s="133"/>
      <c r="AS518" s="133"/>
      <c r="AT518" s="133"/>
    </row>
    <row r="519" spans="1:46" ht="12.75" customHeight="1">
      <c r="A519" s="133"/>
      <c r="B519" s="133"/>
      <c r="C519" s="133"/>
      <c r="D519" s="133"/>
      <c r="E519" s="133"/>
      <c r="F519" s="18"/>
      <c r="G519" s="133"/>
      <c r="H519" s="133"/>
      <c r="I519" s="133"/>
      <c r="J519" s="133"/>
      <c r="K519" s="133"/>
      <c r="L519" s="133"/>
      <c r="M519" s="133"/>
      <c r="N519" s="133"/>
      <c r="O519" s="133"/>
      <c r="P519" s="1"/>
      <c r="Q519" s="1"/>
      <c r="R519" s="1"/>
      <c r="S519" s="1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</row>
    <row r="520" spans="1:46" ht="12.75" customHeight="1">
      <c r="A520" s="133"/>
      <c r="B520" s="133"/>
      <c r="C520" s="133"/>
      <c r="D520" s="133"/>
      <c r="E520" s="133"/>
      <c r="F520" s="18"/>
      <c r="G520" s="133"/>
      <c r="H520" s="133"/>
      <c r="I520" s="133"/>
      <c r="J520" s="133"/>
      <c r="K520" s="133"/>
      <c r="L520" s="133"/>
      <c r="M520" s="133"/>
      <c r="N520" s="133"/>
      <c r="O520" s="133"/>
      <c r="P520" s="1"/>
      <c r="Q520" s="1"/>
      <c r="R520" s="1"/>
      <c r="S520" s="1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</row>
    <row r="521" spans="1:46" ht="12.75" customHeight="1">
      <c r="A521" s="133"/>
      <c r="B521" s="133"/>
      <c r="C521" s="133"/>
      <c r="D521" s="133"/>
      <c r="E521" s="133"/>
      <c r="F521" s="18"/>
      <c r="G521" s="133"/>
      <c r="H521" s="133"/>
      <c r="I521" s="133"/>
      <c r="J521" s="133"/>
      <c r="K521" s="133"/>
      <c r="L521" s="133"/>
      <c r="M521" s="133"/>
      <c r="N521" s="133"/>
      <c r="O521" s="133"/>
      <c r="P521" s="1"/>
      <c r="Q521" s="1"/>
      <c r="R521" s="1"/>
      <c r="S521" s="1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</row>
    <row r="522" spans="1:46" ht="12.75" customHeight="1">
      <c r="A522" s="133"/>
      <c r="B522" s="133"/>
      <c r="C522" s="133"/>
      <c r="D522" s="133"/>
      <c r="E522" s="133"/>
      <c r="F522" s="18"/>
      <c r="G522" s="133"/>
      <c r="H522" s="133"/>
      <c r="I522" s="133"/>
      <c r="J522" s="133"/>
      <c r="K522" s="133"/>
      <c r="L522" s="133"/>
      <c r="M522" s="133"/>
      <c r="N522" s="133"/>
      <c r="O522" s="133"/>
      <c r="P522" s="1"/>
      <c r="Q522" s="1"/>
      <c r="R522" s="1"/>
      <c r="S522" s="1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</row>
    <row r="523" spans="1:46" ht="12.75" customHeight="1">
      <c r="A523" s="133"/>
      <c r="B523" s="133"/>
      <c r="C523" s="133"/>
      <c r="D523" s="133"/>
      <c r="E523" s="133"/>
      <c r="F523" s="18"/>
      <c r="G523" s="133"/>
      <c r="H523" s="133"/>
      <c r="I523" s="133"/>
      <c r="J523" s="133"/>
      <c r="K523" s="133"/>
      <c r="L523" s="133"/>
      <c r="M523" s="133"/>
      <c r="N523" s="133"/>
      <c r="O523" s="133"/>
      <c r="P523" s="1"/>
      <c r="Q523" s="1"/>
      <c r="R523" s="1"/>
      <c r="S523" s="1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</row>
    <row r="524" spans="1:46" ht="12.75" customHeight="1">
      <c r="A524" s="133"/>
      <c r="B524" s="133"/>
      <c r="C524" s="133"/>
      <c r="D524" s="133"/>
      <c r="E524" s="133"/>
      <c r="F524" s="18"/>
      <c r="G524" s="133"/>
      <c r="H524" s="133"/>
      <c r="I524" s="133"/>
      <c r="J524" s="133"/>
      <c r="K524" s="133"/>
      <c r="L524" s="133"/>
      <c r="M524" s="133"/>
      <c r="N524" s="133"/>
      <c r="O524" s="133"/>
      <c r="P524" s="1"/>
      <c r="Q524" s="1"/>
      <c r="R524" s="1"/>
      <c r="S524" s="1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/>
      <c r="AQ524" s="133"/>
      <c r="AR524" s="133"/>
      <c r="AS524" s="133"/>
      <c r="AT524" s="133"/>
    </row>
    <row r="525" spans="1:46" ht="12.75" customHeight="1">
      <c r="A525" s="133"/>
      <c r="B525" s="133"/>
      <c r="C525" s="133"/>
      <c r="D525" s="133"/>
      <c r="E525" s="133"/>
      <c r="F525" s="18"/>
      <c r="G525" s="133"/>
      <c r="H525" s="133"/>
      <c r="I525" s="133"/>
      <c r="J525" s="133"/>
      <c r="K525" s="133"/>
      <c r="L525" s="133"/>
      <c r="M525" s="133"/>
      <c r="N525" s="133"/>
      <c r="O525" s="133"/>
      <c r="P525" s="1"/>
      <c r="Q525" s="1"/>
      <c r="R525" s="1"/>
      <c r="S525" s="1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/>
      <c r="AQ525" s="133"/>
      <c r="AR525" s="133"/>
      <c r="AS525" s="133"/>
      <c r="AT525" s="133"/>
    </row>
    <row r="526" spans="1:46" ht="12.75" customHeight="1">
      <c r="A526" s="133"/>
      <c r="B526" s="133"/>
      <c r="C526" s="133"/>
      <c r="D526" s="133"/>
      <c r="E526" s="133"/>
      <c r="F526" s="18"/>
      <c r="G526" s="133"/>
      <c r="H526" s="133"/>
      <c r="I526" s="133"/>
      <c r="J526" s="133"/>
      <c r="K526" s="133"/>
      <c r="L526" s="133"/>
      <c r="M526" s="133"/>
      <c r="N526" s="133"/>
      <c r="O526" s="133"/>
      <c r="P526" s="1"/>
      <c r="Q526" s="1"/>
      <c r="R526" s="1"/>
      <c r="S526" s="1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/>
      <c r="AQ526" s="133"/>
      <c r="AR526" s="133"/>
      <c r="AS526" s="133"/>
      <c r="AT526" s="133"/>
    </row>
    <row r="527" spans="1:46" ht="12.75" customHeight="1">
      <c r="A527" s="133"/>
      <c r="B527" s="133"/>
      <c r="C527" s="133"/>
      <c r="D527" s="133"/>
      <c r="E527" s="133"/>
      <c r="F527" s="18"/>
      <c r="G527" s="133"/>
      <c r="H527" s="133"/>
      <c r="I527" s="133"/>
      <c r="J527" s="133"/>
      <c r="K527" s="133"/>
      <c r="L527" s="133"/>
      <c r="M527" s="133"/>
      <c r="N527" s="133"/>
      <c r="O527" s="133"/>
      <c r="P527" s="1"/>
      <c r="Q527" s="1"/>
      <c r="R527" s="1"/>
      <c r="S527" s="1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/>
      <c r="AQ527" s="133"/>
      <c r="AR527" s="133"/>
      <c r="AS527" s="133"/>
      <c r="AT527" s="133"/>
    </row>
    <row r="528" spans="1:46" ht="12.75" customHeight="1">
      <c r="A528" s="133"/>
      <c r="B528" s="133"/>
      <c r="C528" s="133"/>
      <c r="D528" s="133"/>
      <c r="E528" s="133"/>
      <c r="F528" s="18"/>
      <c r="G528" s="133"/>
      <c r="H528" s="133"/>
      <c r="I528" s="133"/>
      <c r="J528" s="133"/>
      <c r="K528" s="133"/>
      <c r="L528" s="133"/>
      <c r="M528" s="133"/>
      <c r="N528" s="133"/>
      <c r="O528" s="133"/>
      <c r="P528" s="1"/>
      <c r="Q528" s="1"/>
      <c r="R528" s="1"/>
      <c r="S528" s="1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/>
      <c r="AQ528" s="133"/>
      <c r="AR528" s="133"/>
      <c r="AS528" s="133"/>
      <c r="AT528" s="133"/>
    </row>
    <row r="529" spans="1:46" ht="12.75" customHeight="1">
      <c r="A529" s="133"/>
      <c r="B529" s="133"/>
      <c r="C529" s="133"/>
      <c r="D529" s="133"/>
      <c r="E529" s="133"/>
      <c r="F529" s="18"/>
      <c r="G529" s="133"/>
      <c r="H529" s="133"/>
      <c r="I529" s="133"/>
      <c r="J529" s="133"/>
      <c r="K529" s="133"/>
      <c r="L529" s="133"/>
      <c r="M529" s="133"/>
      <c r="N529" s="133"/>
      <c r="O529" s="133"/>
      <c r="P529" s="1"/>
      <c r="Q529" s="1"/>
      <c r="R529" s="1"/>
      <c r="S529" s="1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/>
      <c r="AQ529" s="133"/>
      <c r="AR529" s="133"/>
      <c r="AS529" s="133"/>
      <c r="AT529" s="133"/>
    </row>
    <row r="530" spans="1:46" ht="12.75" customHeight="1">
      <c r="A530" s="133"/>
      <c r="B530" s="133"/>
      <c r="C530" s="133"/>
      <c r="D530" s="133"/>
      <c r="E530" s="133"/>
      <c r="F530" s="18"/>
      <c r="G530" s="133"/>
      <c r="H530" s="133"/>
      <c r="I530" s="133"/>
      <c r="J530" s="133"/>
      <c r="K530" s="133"/>
      <c r="L530" s="133"/>
      <c r="M530" s="133"/>
      <c r="N530" s="133"/>
      <c r="O530" s="133"/>
      <c r="P530" s="1"/>
      <c r="Q530" s="1"/>
      <c r="R530" s="1"/>
      <c r="S530" s="1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/>
      <c r="AQ530" s="133"/>
      <c r="AR530" s="133"/>
      <c r="AS530" s="133"/>
      <c r="AT530" s="133"/>
    </row>
    <row r="531" spans="1:46" ht="12.75" customHeight="1">
      <c r="A531" s="133"/>
      <c r="B531" s="133"/>
      <c r="C531" s="133"/>
      <c r="D531" s="133"/>
      <c r="E531" s="133"/>
      <c r="F531" s="18"/>
      <c r="G531" s="133"/>
      <c r="H531" s="133"/>
      <c r="I531" s="133"/>
      <c r="J531" s="133"/>
      <c r="K531" s="133"/>
      <c r="L531" s="133"/>
      <c r="M531" s="133"/>
      <c r="N531" s="133"/>
      <c r="O531" s="133"/>
      <c r="P531" s="1"/>
      <c r="Q531" s="1"/>
      <c r="R531" s="1"/>
      <c r="S531" s="1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/>
      <c r="AQ531" s="133"/>
      <c r="AR531" s="133"/>
      <c r="AS531" s="133"/>
      <c r="AT531" s="133"/>
    </row>
    <row r="532" spans="1:46" ht="12.75" customHeight="1">
      <c r="A532" s="133"/>
      <c r="B532" s="133"/>
      <c r="C532" s="133"/>
      <c r="D532" s="133"/>
      <c r="E532" s="133"/>
      <c r="F532" s="18"/>
      <c r="G532" s="133"/>
      <c r="H532" s="133"/>
      <c r="I532" s="133"/>
      <c r="J532" s="133"/>
      <c r="K532" s="133"/>
      <c r="L532" s="133"/>
      <c r="M532" s="133"/>
      <c r="N532" s="133"/>
      <c r="O532" s="133"/>
      <c r="P532" s="1"/>
      <c r="Q532" s="1"/>
      <c r="R532" s="1"/>
      <c r="S532" s="1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/>
      <c r="AQ532" s="133"/>
      <c r="AR532" s="133"/>
      <c r="AS532" s="133"/>
      <c r="AT532" s="133"/>
    </row>
    <row r="533" spans="1:46" ht="12.75" customHeight="1">
      <c r="A533" s="133"/>
      <c r="B533" s="133"/>
      <c r="C533" s="133"/>
      <c r="D533" s="133"/>
      <c r="E533" s="133"/>
      <c r="F533" s="18"/>
      <c r="G533" s="133"/>
      <c r="H533" s="133"/>
      <c r="I533" s="133"/>
      <c r="J533" s="133"/>
      <c r="K533" s="133"/>
      <c r="L533" s="133"/>
      <c r="M533" s="133"/>
      <c r="N533" s="133"/>
      <c r="O533" s="133"/>
      <c r="P533" s="1"/>
      <c r="Q533" s="1"/>
      <c r="R533" s="1"/>
      <c r="S533" s="1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/>
      <c r="AQ533" s="133"/>
      <c r="AR533" s="133"/>
      <c r="AS533" s="133"/>
      <c r="AT533" s="133"/>
    </row>
    <row r="534" spans="1:46" ht="12.75" customHeight="1">
      <c r="A534" s="133"/>
      <c r="B534" s="133"/>
      <c r="C534" s="133"/>
      <c r="D534" s="133"/>
      <c r="E534" s="133"/>
      <c r="F534" s="18"/>
      <c r="G534" s="133"/>
      <c r="H534" s="133"/>
      <c r="I534" s="133"/>
      <c r="J534" s="133"/>
      <c r="K534" s="133"/>
      <c r="L534" s="133"/>
      <c r="M534" s="133"/>
      <c r="N534" s="133"/>
      <c r="O534" s="133"/>
      <c r="P534" s="1"/>
      <c r="Q534" s="1"/>
      <c r="R534" s="1"/>
      <c r="S534" s="1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/>
      <c r="AQ534" s="133"/>
      <c r="AR534" s="133"/>
      <c r="AS534" s="133"/>
      <c r="AT534" s="133"/>
    </row>
    <row r="535" spans="1:46" ht="12.75" customHeight="1">
      <c r="A535" s="133"/>
      <c r="B535" s="133"/>
      <c r="C535" s="133"/>
      <c r="D535" s="133"/>
      <c r="E535" s="133"/>
      <c r="F535" s="18"/>
      <c r="G535" s="133"/>
      <c r="H535" s="133"/>
      <c r="I535" s="133"/>
      <c r="J535" s="133"/>
      <c r="K535" s="133"/>
      <c r="L535" s="133"/>
      <c r="M535" s="133"/>
      <c r="N535" s="133"/>
      <c r="O535" s="133"/>
      <c r="P535" s="1"/>
      <c r="Q535" s="1"/>
      <c r="R535" s="1"/>
      <c r="S535" s="1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</row>
    <row r="536" spans="1:46" ht="12.75" customHeight="1">
      <c r="A536" s="133"/>
      <c r="B536" s="133"/>
      <c r="C536" s="133"/>
      <c r="D536" s="133"/>
      <c r="E536" s="133"/>
      <c r="F536" s="18"/>
      <c r="G536" s="133"/>
      <c r="H536" s="133"/>
      <c r="I536" s="133"/>
      <c r="J536" s="133"/>
      <c r="K536" s="133"/>
      <c r="L536" s="133"/>
      <c r="M536" s="133"/>
      <c r="N536" s="133"/>
      <c r="O536" s="133"/>
      <c r="P536" s="1"/>
      <c r="Q536" s="1"/>
      <c r="R536" s="1"/>
      <c r="S536" s="1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</row>
    <row r="537" spans="1:46" ht="12.75" customHeight="1">
      <c r="A537" s="133"/>
      <c r="B537" s="133"/>
      <c r="C537" s="133"/>
      <c r="D537" s="133"/>
      <c r="E537" s="133"/>
      <c r="F537" s="18"/>
      <c r="G537" s="133"/>
      <c r="H537" s="133"/>
      <c r="I537" s="133"/>
      <c r="J537" s="133"/>
      <c r="K537" s="133"/>
      <c r="L537" s="133"/>
      <c r="M537" s="133"/>
      <c r="N537" s="133"/>
      <c r="O537" s="133"/>
      <c r="P537" s="1"/>
      <c r="Q537" s="1"/>
      <c r="R537" s="1"/>
      <c r="S537" s="1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</row>
    <row r="538" spans="1:46" ht="12.75" customHeight="1">
      <c r="A538" s="133"/>
      <c r="B538" s="133"/>
      <c r="C538" s="133"/>
      <c r="D538" s="133"/>
      <c r="E538" s="133"/>
      <c r="F538" s="18"/>
      <c r="G538" s="133"/>
      <c r="H538" s="133"/>
      <c r="I538" s="133"/>
      <c r="J538" s="133"/>
      <c r="K538" s="133"/>
      <c r="L538" s="133"/>
      <c r="M538" s="133"/>
      <c r="N538" s="133"/>
      <c r="O538" s="133"/>
      <c r="P538" s="1"/>
      <c r="Q538" s="1"/>
      <c r="R538" s="1"/>
      <c r="S538" s="1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</row>
    <row r="539" spans="1:46" ht="12.75" customHeight="1">
      <c r="A539" s="133"/>
      <c r="B539" s="133"/>
      <c r="C539" s="133"/>
      <c r="D539" s="133"/>
      <c r="E539" s="133"/>
      <c r="F539" s="18"/>
      <c r="G539" s="133"/>
      <c r="H539" s="133"/>
      <c r="I539" s="133"/>
      <c r="J539" s="133"/>
      <c r="K539" s="133"/>
      <c r="L539" s="133"/>
      <c r="M539" s="133"/>
      <c r="N539" s="133"/>
      <c r="O539" s="133"/>
      <c r="P539" s="1"/>
      <c r="Q539" s="1"/>
      <c r="R539" s="1"/>
      <c r="S539" s="1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</row>
    <row r="540" spans="1:46" ht="12.75" customHeight="1">
      <c r="A540" s="133"/>
      <c r="B540" s="133"/>
      <c r="C540" s="133"/>
      <c r="D540" s="133"/>
      <c r="E540" s="133"/>
      <c r="F540" s="18"/>
      <c r="G540" s="133"/>
      <c r="H540" s="133"/>
      <c r="I540" s="133"/>
      <c r="J540" s="133"/>
      <c r="K540" s="133"/>
      <c r="L540" s="133"/>
      <c r="M540" s="133"/>
      <c r="N540" s="133"/>
      <c r="O540" s="133"/>
      <c r="P540" s="1"/>
      <c r="Q540" s="1"/>
      <c r="R540" s="1"/>
      <c r="S540" s="1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</row>
    <row r="541" spans="1:46" ht="12.75" customHeight="1">
      <c r="A541" s="133"/>
      <c r="B541" s="133"/>
      <c r="C541" s="133"/>
      <c r="D541" s="133"/>
      <c r="E541" s="133"/>
      <c r="F541" s="18"/>
      <c r="G541" s="133"/>
      <c r="H541" s="133"/>
      <c r="I541" s="133"/>
      <c r="J541" s="133"/>
      <c r="K541" s="133"/>
      <c r="L541" s="133"/>
      <c r="M541" s="133"/>
      <c r="N541" s="133"/>
      <c r="O541" s="133"/>
      <c r="P541" s="1"/>
      <c r="Q541" s="1"/>
      <c r="R541" s="1"/>
      <c r="S541" s="1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</row>
    <row r="542" spans="1:46" ht="12.75" customHeight="1">
      <c r="A542" s="133"/>
      <c r="B542" s="133"/>
      <c r="C542" s="133"/>
      <c r="D542" s="133"/>
      <c r="E542" s="133"/>
      <c r="F542" s="18"/>
      <c r="G542" s="133"/>
      <c r="H542" s="133"/>
      <c r="I542" s="133"/>
      <c r="J542" s="133"/>
      <c r="K542" s="133"/>
      <c r="L542" s="133"/>
      <c r="M542" s="133"/>
      <c r="N542" s="133"/>
      <c r="O542" s="133"/>
      <c r="P542" s="1"/>
      <c r="Q542" s="1"/>
      <c r="R542" s="1"/>
      <c r="S542" s="1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</row>
    <row r="543" spans="1:46" ht="12.75" customHeight="1">
      <c r="A543" s="133"/>
      <c r="B543" s="133"/>
      <c r="C543" s="133"/>
      <c r="D543" s="133"/>
      <c r="E543" s="133"/>
      <c r="F543" s="18"/>
      <c r="G543" s="133"/>
      <c r="H543" s="133"/>
      <c r="I543" s="133"/>
      <c r="J543" s="133"/>
      <c r="K543" s="133"/>
      <c r="L543" s="133"/>
      <c r="M543" s="133"/>
      <c r="N543" s="133"/>
      <c r="O543" s="133"/>
      <c r="P543" s="1"/>
      <c r="Q543" s="1"/>
      <c r="R543" s="1"/>
      <c r="S543" s="1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/>
      <c r="AQ543" s="133"/>
      <c r="AR543" s="133"/>
      <c r="AS543" s="133"/>
      <c r="AT543" s="133"/>
    </row>
    <row r="544" spans="1:46" ht="12.75" customHeight="1">
      <c r="A544" s="133"/>
      <c r="B544" s="133"/>
      <c r="C544" s="133"/>
      <c r="D544" s="133"/>
      <c r="E544" s="133"/>
      <c r="F544" s="18"/>
      <c r="G544" s="133"/>
      <c r="H544" s="133"/>
      <c r="I544" s="133"/>
      <c r="J544" s="133"/>
      <c r="K544" s="133"/>
      <c r="L544" s="133"/>
      <c r="M544" s="133"/>
      <c r="N544" s="133"/>
      <c r="O544" s="133"/>
      <c r="P544" s="1"/>
      <c r="Q544" s="1"/>
      <c r="R544" s="1"/>
      <c r="S544" s="1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/>
      <c r="AQ544" s="133"/>
      <c r="AR544" s="133"/>
      <c r="AS544" s="133"/>
      <c r="AT544" s="133"/>
    </row>
    <row r="545" spans="1:46" ht="12.75" customHeight="1">
      <c r="A545" s="133"/>
      <c r="B545" s="133"/>
      <c r="C545" s="133"/>
      <c r="D545" s="133"/>
      <c r="E545" s="133"/>
      <c r="F545" s="18"/>
      <c r="G545" s="133"/>
      <c r="H545" s="133"/>
      <c r="I545" s="133"/>
      <c r="J545" s="133"/>
      <c r="K545" s="133"/>
      <c r="L545" s="133"/>
      <c r="M545" s="133"/>
      <c r="N545" s="133"/>
      <c r="O545" s="133"/>
      <c r="P545" s="1"/>
      <c r="Q545" s="1"/>
      <c r="R545" s="1"/>
      <c r="S545" s="1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/>
      <c r="AQ545" s="133"/>
      <c r="AR545" s="133"/>
      <c r="AS545" s="133"/>
      <c r="AT545" s="133"/>
    </row>
    <row r="546" spans="1:46" ht="12.75" customHeight="1">
      <c r="A546" s="133"/>
      <c r="B546" s="133"/>
      <c r="C546" s="133"/>
      <c r="D546" s="133"/>
      <c r="E546" s="133"/>
      <c r="F546" s="18"/>
      <c r="G546" s="133"/>
      <c r="H546" s="133"/>
      <c r="I546" s="133"/>
      <c r="J546" s="133"/>
      <c r="K546" s="133"/>
      <c r="L546" s="133"/>
      <c r="M546" s="133"/>
      <c r="N546" s="133"/>
      <c r="O546" s="133"/>
      <c r="P546" s="1"/>
      <c r="Q546" s="1"/>
      <c r="R546" s="1"/>
      <c r="S546" s="1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/>
      <c r="AQ546" s="133"/>
      <c r="AR546" s="133"/>
      <c r="AS546" s="133"/>
      <c r="AT546" s="133"/>
    </row>
    <row r="547" spans="1:46" ht="12.75" customHeight="1">
      <c r="A547" s="133"/>
      <c r="B547" s="133"/>
      <c r="C547" s="133"/>
      <c r="D547" s="133"/>
      <c r="E547" s="133"/>
      <c r="F547" s="18"/>
      <c r="G547" s="133"/>
      <c r="H547" s="133"/>
      <c r="I547" s="133"/>
      <c r="J547" s="133"/>
      <c r="K547" s="133"/>
      <c r="L547" s="133"/>
      <c r="M547" s="133"/>
      <c r="N547" s="133"/>
      <c r="O547" s="133"/>
      <c r="P547" s="1"/>
      <c r="Q547" s="1"/>
      <c r="R547" s="1"/>
      <c r="S547" s="1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/>
      <c r="AQ547" s="133"/>
      <c r="AR547" s="133"/>
      <c r="AS547" s="133"/>
      <c r="AT547" s="133"/>
    </row>
    <row r="548" spans="1:46" ht="12.75" customHeight="1">
      <c r="A548" s="133"/>
      <c r="B548" s="133"/>
      <c r="C548" s="133"/>
      <c r="D548" s="133"/>
      <c r="E548" s="133"/>
      <c r="F548" s="18"/>
      <c r="G548" s="133"/>
      <c r="H548" s="133"/>
      <c r="I548" s="133"/>
      <c r="J548" s="133"/>
      <c r="K548" s="133"/>
      <c r="L548" s="133"/>
      <c r="M548" s="133"/>
      <c r="N548" s="133"/>
      <c r="O548" s="133"/>
      <c r="P548" s="1"/>
      <c r="Q548" s="1"/>
      <c r="R548" s="1"/>
      <c r="S548" s="1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/>
      <c r="AQ548" s="133"/>
      <c r="AR548" s="133"/>
      <c r="AS548" s="133"/>
      <c r="AT548" s="133"/>
    </row>
    <row r="549" spans="1:46" ht="12.75" customHeight="1">
      <c r="A549" s="133"/>
      <c r="B549" s="133"/>
      <c r="C549" s="133"/>
      <c r="D549" s="133"/>
      <c r="E549" s="133"/>
      <c r="F549" s="18"/>
      <c r="G549" s="133"/>
      <c r="H549" s="133"/>
      <c r="I549" s="133"/>
      <c r="J549" s="133"/>
      <c r="K549" s="133"/>
      <c r="L549" s="133"/>
      <c r="M549" s="133"/>
      <c r="N549" s="133"/>
      <c r="O549" s="133"/>
      <c r="P549" s="1"/>
      <c r="Q549" s="1"/>
      <c r="R549" s="1"/>
      <c r="S549" s="1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</row>
    <row r="550" spans="1:46" ht="12.75" customHeight="1">
      <c r="A550" s="133"/>
      <c r="B550" s="133"/>
      <c r="C550" s="133"/>
      <c r="D550" s="133"/>
      <c r="E550" s="133"/>
      <c r="F550" s="18"/>
      <c r="G550" s="133"/>
      <c r="H550" s="133"/>
      <c r="I550" s="133"/>
      <c r="J550" s="133"/>
      <c r="K550" s="133"/>
      <c r="L550" s="133"/>
      <c r="M550" s="133"/>
      <c r="N550" s="133"/>
      <c r="O550" s="133"/>
      <c r="P550" s="1"/>
      <c r="Q550" s="1"/>
      <c r="R550" s="1"/>
      <c r="S550" s="1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</row>
    <row r="551" spans="1:46" ht="12.75" customHeight="1">
      <c r="A551" s="133"/>
      <c r="B551" s="133"/>
      <c r="C551" s="133"/>
      <c r="D551" s="133"/>
      <c r="E551" s="133"/>
      <c r="F551" s="18"/>
      <c r="G551" s="133"/>
      <c r="H551" s="133"/>
      <c r="I551" s="133"/>
      <c r="J551" s="133"/>
      <c r="K551" s="133"/>
      <c r="L551" s="133"/>
      <c r="M551" s="133"/>
      <c r="N551" s="133"/>
      <c r="O551" s="133"/>
      <c r="P551" s="1"/>
      <c r="Q551" s="1"/>
      <c r="R551" s="1"/>
      <c r="S551" s="1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</row>
    <row r="552" spans="1:46" ht="12.75" customHeight="1">
      <c r="A552" s="133"/>
      <c r="B552" s="133"/>
      <c r="C552" s="133"/>
      <c r="D552" s="133"/>
      <c r="E552" s="133"/>
      <c r="F552" s="18"/>
      <c r="G552" s="133"/>
      <c r="H552" s="133"/>
      <c r="I552" s="133"/>
      <c r="J552" s="133"/>
      <c r="K552" s="133"/>
      <c r="L552" s="133"/>
      <c r="M552" s="133"/>
      <c r="N552" s="133"/>
      <c r="O552" s="133"/>
      <c r="P552" s="1"/>
      <c r="Q552" s="1"/>
      <c r="R552" s="1"/>
      <c r="S552" s="1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</row>
    <row r="553" spans="1:46" ht="12.75" customHeight="1">
      <c r="A553" s="133"/>
      <c r="B553" s="133"/>
      <c r="C553" s="133"/>
      <c r="D553" s="133"/>
      <c r="E553" s="133"/>
      <c r="F553" s="18"/>
      <c r="G553" s="133"/>
      <c r="H553" s="133"/>
      <c r="I553" s="133"/>
      <c r="J553" s="133"/>
      <c r="K553" s="133"/>
      <c r="L553" s="133"/>
      <c r="M553" s="133"/>
      <c r="N553" s="133"/>
      <c r="O553" s="133"/>
      <c r="P553" s="1"/>
      <c r="Q553" s="1"/>
      <c r="R553" s="1"/>
      <c r="S553" s="1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</row>
    <row r="554" spans="1:46" ht="12.75" customHeight="1">
      <c r="A554" s="133"/>
      <c r="B554" s="133"/>
      <c r="C554" s="133"/>
      <c r="D554" s="133"/>
      <c r="E554" s="133"/>
      <c r="F554" s="18"/>
      <c r="G554" s="133"/>
      <c r="H554" s="133"/>
      <c r="I554" s="133"/>
      <c r="J554" s="133"/>
      <c r="K554" s="133"/>
      <c r="L554" s="133"/>
      <c r="M554" s="133"/>
      <c r="N554" s="133"/>
      <c r="O554" s="133"/>
      <c r="P554" s="1"/>
      <c r="Q554" s="1"/>
      <c r="R554" s="1"/>
      <c r="S554" s="1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/>
      <c r="AQ554" s="133"/>
      <c r="AR554" s="133"/>
      <c r="AS554" s="133"/>
      <c r="AT554" s="133"/>
    </row>
    <row r="555" spans="1:46" ht="12.75" customHeight="1">
      <c r="A555" s="133"/>
      <c r="B555" s="133"/>
      <c r="C555" s="133"/>
      <c r="D555" s="133"/>
      <c r="E555" s="133"/>
      <c r="F555" s="18"/>
      <c r="G555" s="133"/>
      <c r="H555" s="133"/>
      <c r="I555" s="133"/>
      <c r="J555" s="133"/>
      <c r="K555" s="133"/>
      <c r="L555" s="133"/>
      <c r="M555" s="133"/>
      <c r="N555" s="133"/>
      <c r="O555" s="133"/>
      <c r="P555" s="1"/>
      <c r="Q555" s="1"/>
      <c r="R555" s="1"/>
      <c r="S555" s="1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/>
      <c r="AQ555" s="133"/>
      <c r="AR555" s="133"/>
      <c r="AS555" s="133"/>
      <c r="AT555" s="133"/>
    </row>
    <row r="556" spans="1:46" ht="12.75" customHeight="1">
      <c r="A556" s="133"/>
      <c r="B556" s="133"/>
      <c r="C556" s="133"/>
      <c r="D556" s="133"/>
      <c r="E556" s="133"/>
      <c r="F556" s="18"/>
      <c r="G556" s="133"/>
      <c r="H556" s="133"/>
      <c r="I556" s="133"/>
      <c r="J556" s="133"/>
      <c r="K556" s="133"/>
      <c r="L556" s="133"/>
      <c r="M556" s="133"/>
      <c r="N556" s="133"/>
      <c r="O556" s="133"/>
      <c r="P556" s="1"/>
      <c r="Q556" s="1"/>
      <c r="R556" s="1"/>
      <c r="S556" s="1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/>
      <c r="AQ556" s="133"/>
      <c r="AR556" s="133"/>
      <c r="AS556" s="133"/>
      <c r="AT556" s="133"/>
    </row>
    <row r="557" spans="1:46" ht="12.75" customHeight="1">
      <c r="A557" s="133"/>
      <c r="B557" s="133"/>
      <c r="C557" s="133"/>
      <c r="D557" s="133"/>
      <c r="E557" s="133"/>
      <c r="F557" s="18"/>
      <c r="G557" s="133"/>
      <c r="H557" s="133"/>
      <c r="I557" s="133"/>
      <c r="J557" s="133"/>
      <c r="K557" s="133"/>
      <c r="L557" s="133"/>
      <c r="M557" s="133"/>
      <c r="N557" s="133"/>
      <c r="O557" s="133"/>
      <c r="P557" s="1"/>
      <c r="Q557" s="1"/>
      <c r="R557" s="1"/>
      <c r="S557" s="1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/>
      <c r="AQ557" s="133"/>
      <c r="AR557" s="133"/>
      <c r="AS557" s="133"/>
      <c r="AT557" s="133"/>
    </row>
    <row r="558" spans="1:46" ht="12.75" customHeight="1">
      <c r="A558" s="133"/>
      <c r="B558" s="133"/>
      <c r="C558" s="133"/>
      <c r="D558" s="133"/>
      <c r="E558" s="133"/>
      <c r="F558" s="18"/>
      <c r="G558" s="133"/>
      <c r="H558" s="133"/>
      <c r="I558" s="133"/>
      <c r="J558" s="133"/>
      <c r="K558" s="133"/>
      <c r="L558" s="133"/>
      <c r="M558" s="133"/>
      <c r="N558" s="133"/>
      <c r="O558" s="133"/>
      <c r="P558" s="1"/>
      <c r="Q558" s="1"/>
      <c r="R558" s="1"/>
      <c r="S558" s="1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/>
      <c r="AQ558" s="133"/>
      <c r="AR558" s="133"/>
      <c r="AS558" s="133"/>
      <c r="AT558" s="133"/>
    </row>
    <row r="559" spans="1:46" ht="12.75" customHeight="1">
      <c r="A559" s="133"/>
      <c r="B559" s="133"/>
      <c r="C559" s="133"/>
      <c r="D559" s="133"/>
      <c r="E559" s="133"/>
      <c r="F559" s="18"/>
      <c r="G559" s="133"/>
      <c r="H559" s="133"/>
      <c r="I559" s="133"/>
      <c r="J559" s="133"/>
      <c r="K559" s="133"/>
      <c r="L559" s="133"/>
      <c r="M559" s="133"/>
      <c r="N559" s="133"/>
      <c r="O559" s="133"/>
      <c r="P559" s="1"/>
      <c r="Q559" s="1"/>
      <c r="R559" s="1"/>
      <c r="S559" s="1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/>
      <c r="AQ559" s="133"/>
      <c r="AR559" s="133"/>
      <c r="AS559" s="133"/>
      <c r="AT559" s="133"/>
    </row>
    <row r="560" spans="1:46" ht="12.75" customHeight="1">
      <c r="A560" s="133"/>
      <c r="B560" s="133"/>
      <c r="C560" s="133"/>
      <c r="D560" s="133"/>
      <c r="E560" s="133"/>
      <c r="F560" s="18"/>
      <c r="G560" s="133"/>
      <c r="H560" s="133"/>
      <c r="I560" s="133"/>
      <c r="J560" s="133"/>
      <c r="K560" s="133"/>
      <c r="L560" s="133"/>
      <c r="M560" s="133"/>
      <c r="N560" s="133"/>
      <c r="O560" s="133"/>
      <c r="P560" s="1"/>
      <c r="Q560" s="1"/>
      <c r="R560" s="1"/>
      <c r="S560" s="1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/>
      <c r="AQ560" s="133"/>
      <c r="AR560" s="133"/>
      <c r="AS560" s="133"/>
      <c r="AT560" s="133"/>
    </row>
    <row r="561" spans="1:46" ht="12.75" customHeight="1">
      <c r="A561" s="133"/>
      <c r="B561" s="133"/>
      <c r="C561" s="133"/>
      <c r="D561" s="133"/>
      <c r="E561" s="133"/>
      <c r="F561" s="18"/>
      <c r="G561" s="133"/>
      <c r="H561" s="133"/>
      <c r="I561" s="133"/>
      <c r="J561" s="133"/>
      <c r="K561" s="133"/>
      <c r="L561" s="133"/>
      <c r="M561" s="133"/>
      <c r="N561" s="133"/>
      <c r="O561" s="133"/>
      <c r="P561" s="1"/>
      <c r="Q561" s="1"/>
      <c r="R561" s="1"/>
      <c r="S561" s="1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</row>
    <row r="562" spans="1:46" ht="12.75" customHeight="1">
      <c r="A562" s="133"/>
      <c r="B562" s="133"/>
      <c r="C562" s="133"/>
      <c r="D562" s="133"/>
      <c r="E562" s="133"/>
      <c r="F562" s="18"/>
      <c r="G562" s="133"/>
      <c r="H562" s="133"/>
      <c r="I562" s="133"/>
      <c r="J562" s="133"/>
      <c r="K562" s="133"/>
      <c r="L562" s="133"/>
      <c r="M562" s="133"/>
      <c r="N562" s="133"/>
      <c r="O562" s="133"/>
      <c r="P562" s="1"/>
      <c r="Q562" s="1"/>
      <c r="R562" s="1"/>
      <c r="S562" s="1"/>
      <c r="T562" s="133"/>
      <c r="U562" s="133"/>
      <c r="V562" s="133"/>
      <c r="W562" s="133"/>
      <c r="X562" s="133"/>
      <c r="Y562" s="133"/>
      <c r="Z562" s="133"/>
      <c r="AA562" s="133"/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</row>
    <row r="563" spans="1:46" ht="12.75" customHeight="1">
      <c r="A563" s="133"/>
      <c r="B563" s="133"/>
      <c r="C563" s="133"/>
      <c r="D563" s="133"/>
      <c r="E563" s="133"/>
      <c r="F563" s="18"/>
      <c r="G563" s="133"/>
      <c r="H563" s="133"/>
      <c r="I563" s="133"/>
      <c r="J563" s="133"/>
      <c r="K563" s="133"/>
      <c r="L563" s="133"/>
      <c r="M563" s="133"/>
      <c r="N563" s="133"/>
      <c r="O563" s="133"/>
      <c r="P563" s="1"/>
      <c r="Q563" s="1"/>
      <c r="R563" s="1"/>
      <c r="S563" s="1"/>
      <c r="T563" s="133"/>
      <c r="U563" s="133"/>
      <c r="V563" s="133"/>
      <c r="W563" s="133"/>
      <c r="X563" s="133"/>
      <c r="Y563" s="133"/>
      <c r="Z563" s="133"/>
      <c r="AA563" s="133"/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</row>
    <row r="564" spans="1:46" ht="12.75" customHeight="1">
      <c r="A564" s="133"/>
      <c r="B564" s="133"/>
      <c r="C564" s="133"/>
      <c r="D564" s="133"/>
      <c r="E564" s="133"/>
      <c r="F564" s="18"/>
      <c r="G564" s="133"/>
      <c r="H564" s="133"/>
      <c r="I564" s="133"/>
      <c r="J564" s="133"/>
      <c r="K564" s="133"/>
      <c r="L564" s="133"/>
      <c r="M564" s="133"/>
      <c r="N564" s="133"/>
      <c r="O564" s="133"/>
      <c r="P564" s="1"/>
      <c r="Q564" s="1"/>
      <c r="R564" s="1"/>
      <c r="S564" s="1"/>
      <c r="T564" s="133"/>
      <c r="U564" s="133"/>
      <c r="V564" s="133"/>
      <c r="W564" s="133"/>
      <c r="X564" s="133"/>
      <c r="Y564" s="133"/>
      <c r="Z564" s="133"/>
      <c r="AA564" s="133"/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</row>
    <row r="565" spans="1:46" ht="12.75" customHeight="1">
      <c r="A565" s="133"/>
      <c r="B565" s="133"/>
      <c r="C565" s="133"/>
      <c r="D565" s="133"/>
      <c r="E565" s="133"/>
      <c r="F565" s="18"/>
      <c r="G565" s="133"/>
      <c r="H565" s="133"/>
      <c r="I565" s="133"/>
      <c r="J565" s="133"/>
      <c r="K565" s="133"/>
      <c r="L565" s="133"/>
      <c r="M565" s="133"/>
      <c r="N565" s="133"/>
      <c r="O565" s="133"/>
      <c r="P565" s="1"/>
      <c r="Q565" s="1"/>
      <c r="R565" s="1"/>
      <c r="S565" s="1"/>
      <c r="T565" s="133"/>
      <c r="U565" s="133"/>
      <c r="V565" s="133"/>
      <c r="W565" s="133"/>
      <c r="X565" s="133"/>
      <c r="Y565" s="133"/>
      <c r="Z565" s="133"/>
      <c r="AA565" s="133"/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</row>
    <row r="566" spans="1:46" ht="12.75" customHeight="1">
      <c r="A566" s="133"/>
      <c r="B566" s="133"/>
      <c r="C566" s="133"/>
      <c r="D566" s="133"/>
      <c r="E566" s="133"/>
      <c r="F566" s="18"/>
      <c r="G566" s="133"/>
      <c r="H566" s="133"/>
      <c r="I566" s="133"/>
      <c r="J566" s="133"/>
      <c r="K566" s="133"/>
      <c r="L566" s="133"/>
      <c r="M566" s="133"/>
      <c r="N566" s="133"/>
      <c r="O566" s="133"/>
      <c r="P566" s="1"/>
      <c r="Q566" s="1"/>
      <c r="R566" s="1"/>
      <c r="S566" s="1"/>
      <c r="T566" s="133"/>
      <c r="U566" s="133"/>
      <c r="V566" s="133"/>
      <c r="W566" s="133"/>
      <c r="X566" s="133"/>
      <c r="Y566" s="133"/>
      <c r="Z566" s="133"/>
      <c r="AA566" s="133"/>
      <c r="AB566" s="133"/>
      <c r="AC566" s="133"/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/>
      <c r="AQ566" s="133"/>
      <c r="AR566" s="133"/>
      <c r="AS566" s="133"/>
      <c r="AT566" s="133"/>
    </row>
    <row r="567" spans="1:46" ht="12.75" customHeight="1">
      <c r="A567" s="133"/>
      <c r="B567" s="133"/>
      <c r="C567" s="133"/>
      <c r="D567" s="133"/>
      <c r="E567" s="133"/>
      <c r="F567" s="18"/>
      <c r="G567" s="133"/>
      <c r="H567" s="133"/>
      <c r="I567" s="133"/>
      <c r="J567" s="133"/>
      <c r="K567" s="133"/>
      <c r="L567" s="133"/>
      <c r="M567" s="133"/>
      <c r="N567" s="133"/>
      <c r="O567" s="133"/>
      <c r="P567" s="1"/>
      <c r="Q567" s="1"/>
      <c r="R567" s="1"/>
      <c r="S567" s="1"/>
      <c r="T567" s="133"/>
      <c r="U567" s="133"/>
      <c r="V567" s="133"/>
      <c r="W567" s="133"/>
      <c r="X567" s="133"/>
      <c r="Y567" s="133"/>
      <c r="Z567" s="133"/>
      <c r="AA567" s="133"/>
      <c r="AB567" s="133"/>
      <c r="AC567" s="133"/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/>
      <c r="AQ567" s="133"/>
      <c r="AR567" s="133"/>
      <c r="AS567" s="133"/>
      <c r="AT567" s="133"/>
    </row>
    <row r="568" spans="1:46" ht="12.75" customHeight="1">
      <c r="A568" s="133"/>
      <c r="B568" s="133"/>
      <c r="C568" s="133"/>
      <c r="D568" s="133"/>
      <c r="E568" s="133"/>
      <c r="F568" s="18"/>
      <c r="G568" s="133"/>
      <c r="H568" s="133"/>
      <c r="I568" s="133"/>
      <c r="J568" s="133"/>
      <c r="K568" s="133"/>
      <c r="L568" s="133"/>
      <c r="M568" s="133"/>
      <c r="N568" s="133"/>
      <c r="O568" s="133"/>
      <c r="P568" s="1"/>
      <c r="Q568" s="1"/>
      <c r="R568" s="1"/>
      <c r="S568" s="1"/>
      <c r="T568" s="133"/>
      <c r="U568" s="133"/>
      <c r="V568" s="133"/>
      <c r="W568" s="133"/>
      <c r="X568" s="133"/>
      <c r="Y568" s="133"/>
      <c r="Z568" s="133"/>
      <c r="AA568" s="133"/>
      <c r="AB568" s="133"/>
      <c r="AC568" s="133"/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/>
      <c r="AQ568" s="133"/>
      <c r="AR568" s="133"/>
      <c r="AS568" s="133"/>
      <c r="AT568" s="133"/>
    </row>
    <row r="569" spans="1:46" ht="12.75" customHeight="1">
      <c r="A569" s="133"/>
      <c r="B569" s="133"/>
      <c r="C569" s="133"/>
      <c r="D569" s="133"/>
      <c r="E569" s="133"/>
      <c r="F569" s="18"/>
      <c r="G569" s="133"/>
      <c r="H569" s="133"/>
      <c r="I569" s="133"/>
      <c r="J569" s="133"/>
      <c r="K569" s="133"/>
      <c r="L569" s="133"/>
      <c r="M569" s="133"/>
      <c r="N569" s="133"/>
      <c r="O569" s="133"/>
      <c r="P569" s="1"/>
      <c r="Q569" s="1"/>
      <c r="R569" s="1"/>
      <c r="S569" s="1"/>
      <c r="T569" s="133"/>
      <c r="U569" s="133"/>
      <c r="V569" s="133"/>
      <c r="W569" s="133"/>
      <c r="X569" s="133"/>
      <c r="Y569" s="133"/>
      <c r="Z569" s="133"/>
      <c r="AA569" s="133"/>
      <c r="AB569" s="133"/>
      <c r="AC569" s="133"/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/>
      <c r="AQ569" s="133"/>
      <c r="AR569" s="133"/>
      <c r="AS569" s="133"/>
      <c r="AT569" s="133"/>
    </row>
    <row r="570" spans="1:46" ht="12.75" customHeight="1">
      <c r="A570" s="133"/>
      <c r="B570" s="133"/>
      <c r="C570" s="133"/>
      <c r="D570" s="133"/>
      <c r="E570" s="133"/>
      <c r="F570" s="18"/>
      <c r="G570" s="133"/>
      <c r="H570" s="133"/>
      <c r="I570" s="133"/>
      <c r="J570" s="133"/>
      <c r="K570" s="133"/>
      <c r="L570" s="133"/>
      <c r="M570" s="133"/>
      <c r="N570" s="133"/>
      <c r="O570" s="133"/>
      <c r="P570" s="1"/>
      <c r="Q570" s="1"/>
      <c r="R570" s="1"/>
      <c r="S570" s="1"/>
      <c r="T570" s="133"/>
      <c r="U570" s="133"/>
      <c r="V570" s="133"/>
      <c r="W570" s="133"/>
      <c r="X570" s="133"/>
      <c r="Y570" s="133"/>
      <c r="Z570" s="133"/>
      <c r="AA570" s="133"/>
      <c r="AB570" s="133"/>
      <c r="AC570" s="133"/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/>
      <c r="AQ570" s="133"/>
      <c r="AR570" s="133"/>
      <c r="AS570" s="133"/>
      <c r="AT570" s="133"/>
    </row>
    <row r="571" spans="1:46" ht="12.75" customHeight="1">
      <c r="A571" s="133"/>
      <c r="B571" s="133"/>
      <c r="C571" s="133"/>
      <c r="D571" s="133"/>
      <c r="E571" s="133"/>
      <c r="F571" s="18"/>
      <c r="G571" s="133"/>
      <c r="H571" s="133"/>
      <c r="I571" s="133"/>
      <c r="J571" s="133"/>
      <c r="K571" s="133"/>
      <c r="L571" s="133"/>
      <c r="M571" s="133"/>
      <c r="N571" s="133"/>
      <c r="O571" s="133"/>
      <c r="P571" s="1"/>
      <c r="Q571" s="1"/>
      <c r="R571" s="1"/>
      <c r="S571" s="1"/>
      <c r="T571" s="133"/>
      <c r="U571" s="133"/>
      <c r="V571" s="133"/>
      <c r="W571" s="133"/>
      <c r="X571" s="133"/>
      <c r="Y571" s="133"/>
      <c r="Z571" s="133"/>
      <c r="AA571" s="133"/>
      <c r="AB571" s="133"/>
      <c r="AC571" s="133"/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/>
      <c r="AQ571" s="133"/>
      <c r="AR571" s="133"/>
      <c r="AS571" s="133"/>
      <c r="AT571" s="133"/>
    </row>
    <row r="572" spans="1:46" ht="12.75" customHeight="1">
      <c r="A572" s="133"/>
      <c r="B572" s="133"/>
      <c r="C572" s="133"/>
      <c r="D572" s="133"/>
      <c r="E572" s="133"/>
      <c r="F572" s="18"/>
      <c r="G572" s="133"/>
      <c r="H572" s="133"/>
      <c r="I572" s="133"/>
      <c r="J572" s="133"/>
      <c r="K572" s="133"/>
      <c r="L572" s="133"/>
      <c r="M572" s="133"/>
      <c r="N572" s="133"/>
      <c r="O572" s="133"/>
      <c r="P572" s="1"/>
      <c r="Q572" s="1"/>
      <c r="R572" s="1"/>
      <c r="S572" s="1"/>
      <c r="T572" s="133"/>
      <c r="U572" s="133"/>
      <c r="V572" s="133"/>
      <c r="W572" s="133"/>
      <c r="X572" s="133"/>
      <c r="Y572" s="133"/>
      <c r="Z572" s="133"/>
      <c r="AA572" s="133"/>
      <c r="AB572" s="133"/>
      <c r="AC572" s="133"/>
      <c r="AD572" s="133"/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/>
      <c r="AQ572" s="133"/>
      <c r="AR572" s="133"/>
      <c r="AS572" s="133"/>
      <c r="AT572" s="133"/>
    </row>
    <row r="573" spans="1:46" ht="12.75" customHeight="1">
      <c r="A573" s="133"/>
      <c r="B573" s="133"/>
      <c r="C573" s="133"/>
      <c r="D573" s="133"/>
      <c r="E573" s="133"/>
      <c r="F573" s="18"/>
      <c r="G573" s="133"/>
      <c r="H573" s="133"/>
      <c r="I573" s="133"/>
      <c r="J573" s="133"/>
      <c r="K573" s="133"/>
      <c r="L573" s="133"/>
      <c r="M573" s="133"/>
      <c r="N573" s="133"/>
      <c r="O573" s="133"/>
      <c r="P573" s="1"/>
      <c r="Q573" s="1"/>
      <c r="R573" s="1"/>
      <c r="S573" s="1"/>
      <c r="T573" s="133"/>
      <c r="U573" s="133"/>
      <c r="V573" s="133"/>
      <c r="W573" s="133"/>
      <c r="X573" s="133"/>
      <c r="Y573" s="133"/>
      <c r="Z573" s="133"/>
      <c r="AA573" s="133"/>
      <c r="AB573" s="133"/>
      <c r="AC573" s="133"/>
      <c r="AD573" s="133"/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/>
      <c r="AQ573" s="133"/>
      <c r="AR573" s="133"/>
      <c r="AS573" s="133"/>
      <c r="AT573" s="133"/>
    </row>
    <row r="574" spans="1:46" ht="12.75" customHeight="1">
      <c r="A574" s="133"/>
      <c r="B574" s="133"/>
      <c r="C574" s="133"/>
      <c r="D574" s="133"/>
      <c r="E574" s="133"/>
      <c r="F574" s="18"/>
      <c r="G574" s="133"/>
      <c r="H574" s="133"/>
      <c r="I574" s="133"/>
      <c r="J574" s="133"/>
      <c r="K574" s="133"/>
      <c r="L574" s="133"/>
      <c r="M574" s="133"/>
      <c r="N574" s="133"/>
      <c r="O574" s="133"/>
      <c r="P574" s="1"/>
      <c r="Q574" s="1"/>
      <c r="R574" s="1"/>
      <c r="S574" s="1"/>
      <c r="T574" s="133"/>
      <c r="U574" s="133"/>
      <c r="V574" s="133"/>
      <c r="W574" s="133"/>
      <c r="X574" s="133"/>
      <c r="Y574" s="133"/>
      <c r="Z574" s="133"/>
      <c r="AA574" s="133"/>
      <c r="AB574" s="133"/>
      <c r="AC574" s="133"/>
      <c r="AD574" s="133"/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/>
      <c r="AQ574" s="133"/>
      <c r="AR574" s="133"/>
      <c r="AS574" s="133"/>
      <c r="AT574" s="133"/>
    </row>
    <row r="575" spans="1:46" ht="12.75" customHeight="1">
      <c r="A575" s="133"/>
      <c r="B575" s="133"/>
      <c r="C575" s="133"/>
      <c r="D575" s="133"/>
      <c r="E575" s="133"/>
      <c r="F575" s="18"/>
      <c r="G575" s="133"/>
      <c r="H575" s="133"/>
      <c r="I575" s="133"/>
      <c r="J575" s="133"/>
      <c r="K575" s="133"/>
      <c r="L575" s="133"/>
      <c r="M575" s="133"/>
      <c r="N575" s="133"/>
      <c r="O575" s="133"/>
      <c r="P575" s="1"/>
      <c r="Q575" s="1"/>
      <c r="R575" s="1"/>
      <c r="S575" s="1"/>
      <c r="T575" s="133"/>
      <c r="U575" s="133"/>
      <c r="V575" s="133"/>
      <c r="W575" s="133"/>
      <c r="X575" s="133"/>
      <c r="Y575" s="133"/>
      <c r="Z575" s="133"/>
      <c r="AA575" s="133"/>
      <c r="AB575" s="133"/>
      <c r="AC575" s="133"/>
      <c r="AD575" s="133"/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/>
      <c r="AQ575" s="133"/>
      <c r="AR575" s="133"/>
      <c r="AS575" s="133"/>
      <c r="AT575" s="133"/>
    </row>
    <row r="576" spans="1:46" ht="12.75" customHeight="1">
      <c r="A576" s="133"/>
      <c r="B576" s="133"/>
      <c r="C576" s="133"/>
      <c r="D576" s="133"/>
      <c r="E576" s="133"/>
      <c r="F576" s="18"/>
      <c r="G576" s="133"/>
      <c r="H576" s="133"/>
      <c r="I576" s="133"/>
      <c r="J576" s="133"/>
      <c r="K576" s="133"/>
      <c r="L576" s="133"/>
      <c r="M576" s="133"/>
      <c r="N576" s="133"/>
      <c r="O576" s="133"/>
      <c r="P576" s="1"/>
      <c r="Q576" s="1"/>
      <c r="R576" s="1"/>
      <c r="S576" s="1"/>
      <c r="T576" s="133"/>
      <c r="U576" s="133"/>
      <c r="V576" s="133"/>
      <c r="W576" s="133"/>
      <c r="X576" s="133"/>
      <c r="Y576" s="133"/>
      <c r="Z576" s="133"/>
      <c r="AA576" s="133"/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/>
      <c r="AQ576" s="133"/>
      <c r="AR576" s="133"/>
      <c r="AS576" s="133"/>
      <c r="AT576" s="133"/>
    </row>
    <row r="577" spans="1:46" ht="12.75" customHeight="1">
      <c r="A577" s="133"/>
      <c r="B577" s="133"/>
      <c r="C577" s="133"/>
      <c r="D577" s="133"/>
      <c r="E577" s="133"/>
      <c r="F577" s="18"/>
      <c r="G577" s="133"/>
      <c r="H577" s="133"/>
      <c r="I577" s="133"/>
      <c r="J577" s="133"/>
      <c r="K577" s="133"/>
      <c r="L577" s="133"/>
      <c r="M577" s="133"/>
      <c r="N577" s="133"/>
      <c r="O577" s="133"/>
      <c r="P577" s="1"/>
      <c r="Q577" s="1"/>
      <c r="R577" s="1"/>
      <c r="S577" s="1"/>
      <c r="T577" s="133"/>
      <c r="U577" s="133"/>
      <c r="V577" s="133"/>
      <c r="W577" s="133"/>
      <c r="X577" s="133"/>
      <c r="Y577" s="133"/>
      <c r="Z577" s="133"/>
      <c r="AA577" s="133"/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/>
      <c r="AQ577" s="133"/>
      <c r="AR577" s="133"/>
      <c r="AS577" s="133"/>
      <c r="AT577" s="133"/>
    </row>
    <row r="578" spans="1:46" ht="12.75" customHeight="1">
      <c r="A578" s="133"/>
      <c r="B578" s="133"/>
      <c r="C578" s="133"/>
      <c r="D578" s="133"/>
      <c r="E578" s="133"/>
      <c r="F578" s="18"/>
      <c r="G578" s="133"/>
      <c r="H578" s="133"/>
      <c r="I578" s="133"/>
      <c r="J578" s="133"/>
      <c r="K578" s="133"/>
      <c r="L578" s="133"/>
      <c r="M578" s="133"/>
      <c r="N578" s="133"/>
      <c r="O578" s="133"/>
      <c r="P578" s="1"/>
      <c r="Q578" s="1"/>
      <c r="R578" s="1"/>
      <c r="S578" s="1"/>
      <c r="T578" s="133"/>
      <c r="U578" s="133"/>
      <c r="V578" s="133"/>
      <c r="W578" s="133"/>
      <c r="X578" s="133"/>
      <c r="Y578" s="133"/>
      <c r="Z578" s="133"/>
      <c r="AA578" s="133"/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/>
      <c r="AQ578" s="133"/>
      <c r="AR578" s="133"/>
      <c r="AS578" s="133"/>
      <c r="AT578" s="133"/>
    </row>
    <row r="579" spans="1:46" ht="12.75" customHeight="1">
      <c r="A579" s="133"/>
      <c r="B579" s="133"/>
      <c r="C579" s="133"/>
      <c r="D579" s="133"/>
      <c r="E579" s="133"/>
      <c r="F579" s="18"/>
      <c r="G579" s="133"/>
      <c r="H579" s="133"/>
      <c r="I579" s="133"/>
      <c r="J579" s="133"/>
      <c r="K579" s="133"/>
      <c r="L579" s="133"/>
      <c r="M579" s="133"/>
      <c r="N579" s="133"/>
      <c r="O579" s="133"/>
      <c r="P579" s="1"/>
      <c r="Q579" s="1"/>
      <c r="R579" s="1"/>
      <c r="S579" s="1"/>
      <c r="T579" s="133"/>
      <c r="U579" s="133"/>
      <c r="V579" s="133"/>
      <c r="W579" s="133"/>
      <c r="X579" s="133"/>
      <c r="Y579" s="133"/>
      <c r="Z579" s="133"/>
      <c r="AA579" s="133"/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/>
      <c r="AQ579" s="133"/>
      <c r="AR579" s="133"/>
      <c r="AS579" s="133"/>
      <c r="AT579" s="133"/>
    </row>
    <row r="580" spans="1:46" ht="12.75" customHeight="1">
      <c r="A580" s="133"/>
      <c r="B580" s="133"/>
      <c r="C580" s="133"/>
      <c r="D580" s="133"/>
      <c r="E580" s="133"/>
      <c r="F580" s="18"/>
      <c r="G580" s="133"/>
      <c r="H580" s="133"/>
      <c r="I580" s="133"/>
      <c r="J580" s="133"/>
      <c r="K580" s="133"/>
      <c r="L580" s="133"/>
      <c r="M580" s="133"/>
      <c r="N580" s="133"/>
      <c r="O580" s="133"/>
      <c r="P580" s="1"/>
      <c r="Q580" s="1"/>
      <c r="R580" s="1"/>
      <c r="S580" s="1"/>
      <c r="T580" s="133"/>
      <c r="U580" s="133"/>
      <c r="V580" s="133"/>
      <c r="W580" s="133"/>
      <c r="X580" s="133"/>
      <c r="Y580" s="133"/>
      <c r="Z580" s="133"/>
      <c r="AA580" s="133"/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/>
      <c r="AQ580" s="133"/>
      <c r="AR580" s="133"/>
      <c r="AS580" s="133"/>
      <c r="AT580" s="133"/>
    </row>
    <row r="581" spans="1:46" ht="12.75" customHeight="1">
      <c r="A581" s="133"/>
      <c r="B581" s="133"/>
      <c r="C581" s="133"/>
      <c r="D581" s="133"/>
      <c r="E581" s="133"/>
      <c r="F581" s="18"/>
      <c r="G581" s="133"/>
      <c r="H581" s="133"/>
      <c r="I581" s="133"/>
      <c r="J581" s="133"/>
      <c r="K581" s="133"/>
      <c r="L581" s="133"/>
      <c r="M581" s="133"/>
      <c r="N581" s="133"/>
      <c r="O581" s="133"/>
      <c r="P581" s="1"/>
      <c r="Q581" s="1"/>
      <c r="R581" s="1"/>
      <c r="S581" s="1"/>
      <c r="T581" s="133"/>
      <c r="U581" s="133"/>
      <c r="V581" s="133"/>
      <c r="W581" s="133"/>
      <c r="X581" s="133"/>
      <c r="Y581" s="133"/>
      <c r="Z581" s="133"/>
      <c r="AA581" s="133"/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/>
      <c r="AQ581" s="133"/>
      <c r="AR581" s="133"/>
      <c r="AS581" s="133"/>
      <c r="AT581" s="133"/>
    </row>
    <row r="582" spans="1:46" ht="12.75" customHeight="1">
      <c r="A582" s="133"/>
      <c r="B582" s="133"/>
      <c r="C582" s="133"/>
      <c r="D582" s="133"/>
      <c r="E582" s="133"/>
      <c r="F582" s="18"/>
      <c r="G582" s="133"/>
      <c r="H582" s="133"/>
      <c r="I582" s="133"/>
      <c r="J582" s="133"/>
      <c r="K582" s="133"/>
      <c r="L582" s="133"/>
      <c r="M582" s="133"/>
      <c r="N582" s="133"/>
      <c r="O582" s="133"/>
      <c r="P582" s="1"/>
      <c r="Q582" s="1"/>
      <c r="R582" s="1"/>
      <c r="S582" s="1"/>
      <c r="T582" s="133"/>
      <c r="U582" s="133"/>
      <c r="V582" s="133"/>
      <c r="W582" s="133"/>
      <c r="X582" s="133"/>
      <c r="Y582" s="133"/>
      <c r="Z582" s="133"/>
      <c r="AA582" s="133"/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/>
      <c r="AQ582" s="133"/>
      <c r="AR582" s="133"/>
      <c r="AS582" s="133"/>
      <c r="AT582" s="133"/>
    </row>
    <row r="583" spans="1:46" ht="12.75" customHeight="1">
      <c r="A583" s="133"/>
      <c r="B583" s="133"/>
      <c r="C583" s="133"/>
      <c r="D583" s="133"/>
      <c r="E583" s="133"/>
      <c r="F583" s="18"/>
      <c r="G583" s="133"/>
      <c r="H583" s="133"/>
      <c r="I583" s="133"/>
      <c r="J583" s="133"/>
      <c r="K583" s="133"/>
      <c r="L583" s="133"/>
      <c r="M583" s="133"/>
      <c r="N583" s="133"/>
      <c r="O583" s="133"/>
      <c r="P583" s="1"/>
      <c r="Q583" s="1"/>
      <c r="R583" s="1"/>
      <c r="S583" s="1"/>
      <c r="T583" s="133"/>
      <c r="U583" s="133"/>
      <c r="V583" s="133"/>
      <c r="W583" s="133"/>
      <c r="X583" s="133"/>
      <c r="Y583" s="133"/>
      <c r="Z583" s="133"/>
      <c r="AA583" s="133"/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/>
      <c r="AQ583" s="133"/>
      <c r="AR583" s="133"/>
      <c r="AS583" s="133"/>
      <c r="AT583" s="133"/>
    </row>
    <row r="584" spans="1:46" ht="12.75" customHeight="1">
      <c r="A584" s="133"/>
      <c r="B584" s="133"/>
      <c r="C584" s="133"/>
      <c r="D584" s="133"/>
      <c r="E584" s="133"/>
      <c r="F584" s="18"/>
      <c r="G584" s="133"/>
      <c r="H584" s="133"/>
      <c r="I584" s="133"/>
      <c r="J584" s="133"/>
      <c r="K584" s="133"/>
      <c r="L584" s="133"/>
      <c r="M584" s="133"/>
      <c r="N584" s="133"/>
      <c r="O584" s="133"/>
      <c r="P584" s="1"/>
      <c r="Q584" s="1"/>
      <c r="R584" s="1"/>
      <c r="S584" s="1"/>
      <c r="T584" s="133"/>
      <c r="U584" s="133"/>
      <c r="V584" s="133"/>
      <c r="W584" s="133"/>
      <c r="X584" s="133"/>
      <c r="Y584" s="133"/>
      <c r="Z584" s="133"/>
      <c r="AA584" s="133"/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/>
      <c r="AQ584" s="133"/>
      <c r="AR584" s="133"/>
      <c r="AS584" s="133"/>
      <c r="AT584" s="133"/>
    </row>
    <row r="585" spans="1:46" ht="12.75" customHeight="1">
      <c r="A585" s="133"/>
      <c r="B585" s="133"/>
      <c r="C585" s="133"/>
      <c r="D585" s="133"/>
      <c r="E585" s="133"/>
      <c r="F585" s="18"/>
      <c r="G585" s="133"/>
      <c r="H585" s="133"/>
      <c r="I585" s="133"/>
      <c r="J585" s="133"/>
      <c r="K585" s="133"/>
      <c r="L585" s="133"/>
      <c r="M585" s="133"/>
      <c r="N585" s="133"/>
      <c r="O585" s="133"/>
      <c r="P585" s="1"/>
      <c r="Q585" s="1"/>
      <c r="R585" s="1"/>
      <c r="S585" s="1"/>
      <c r="T585" s="133"/>
      <c r="U585" s="133"/>
      <c r="V585" s="133"/>
      <c r="W585" s="133"/>
      <c r="X585" s="133"/>
      <c r="Y585" s="133"/>
      <c r="Z585" s="133"/>
      <c r="AA585" s="133"/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/>
      <c r="AQ585" s="133"/>
      <c r="AR585" s="133"/>
      <c r="AS585" s="133"/>
      <c r="AT585" s="133"/>
    </row>
    <row r="586" spans="1:46" ht="12.75" customHeight="1">
      <c r="A586" s="133"/>
      <c r="B586" s="133"/>
      <c r="C586" s="133"/>
      <c r="D586" s="133"/>
      <c r="E586" s="133"/>
      <c r="F586" s="18"/>
      <c r="G586" s="133"/>
      <c r="H586" s="133"/>
      <c r="I586" s="133"/>
      <c r="J586" s="133"/>
      <c r="K586" s="133"/>
      <c r="L586" s="133"/>
      <c r="M586" s="133"/>
      <c r="N586" s="133"/>
      <c r="O586" s="133"/>
      <c r="P586" s="1"/>
      <c r="Q586" s="1"/>
      <c r="R586" s="1"/>
      <c r="S586" s="1"/>
      <c r="T586" s="133"/>
      <c r="U586" s="133"/>
      <c r="V586" s="133"/>
      <c r="W586" s="133"/>
      <c r="X586" s="133"/>
      <c r="Y586" s="133"/>
      <c r="Z586" s="133"/>
      <c r="AA586" s="133"/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/>
      <c r="AQ586" s="133"/>
      <c r="AR586" s="133"/>
      <c r="AS586" s="133"/>
      <c r="AT586" s="133"/>
    </row>
    <row r="587" spans="1:46" ht="12.75" customHeight="1">
      <c r="A587" s="133"/>
      <c r="B587" s="133"/>
      <c r="C587" s="133"/>
      <c r="D587" s="133"/>
      <c r="E587" s="133"/>
      <c r="F587" s="18"/>
      <c r="G587" s="133"/>
      <c r="H587" s="133"/>
      <c r="I587" s="133"/>
      <c r="J587" s="133"/>
      <c r="K587" s="133"/>
      <c r="L587" s="133"/>
      <c r="M587" s="133"/>
      <c r="N587" s="133"/>
      <c r="O587" s="133"/>
      <c r="P587" s="1"/>
      <c r="Q587" s="1"/>
      <c r="R587" s="1"/>
      <c r="S587" s="1"/>
      <c r="T587" s="133"/>
      <c r="U587" s="133"/>
      <c r="V587" s="133"/>
      <c r="W587" s="133"/>
      <c r="X587" s="133"/>
      <c r="Y587" s="133"/>
      <c r="Z587" s="133"/>
      <c r="AA587" s="133"/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</row>
    <row r="588" spans="1:46" ht="12.75" customHeight="1">
      <c r="A588" s="133"/>
      <c r="B588" s="133"/>
      <c r="C588" s="133"/>
      <c r="D588" s="133"/>
      <c r="E588" s="133"/>
      <c r="F588" s="18"/>
      <c r="G588" s="133"/>
      <c r="H588" s="133"/>
      <c r="I588" s="133"/>
      <c r="J588" s="133"/>
      <c r="K588" s="133"/>
      <c r="L588" s="133"/>
      <c r="M588" s="133"/>
      <c r="N588" s="133"/>
      <c r="O588" s="133"/>
      <c r="P588" s="1"/>
      <c r="Q588" s="1"/>
      <c r="R588" s="1"/>
      <c r="S588" s="1"/>
      <c r="T588" s="133"/>
      <c r="U588" s="133"/>
      <c r="V588" s="133"/>
      <c r="W588" s="133"/>
      <c r="X588" s="133"/>
      <c r="Y588" s="133"/>
      <c r="Z588" s="133"/>
      <c r="AA588" s="133"/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</row>
    <row r="589" spans="1:46" ht="12.75" customHeight="1">
      <c r="A589" s="133"/>
      <c r="B589" s="133"/>
      <c r="C589" s="133"/>
      <c r="D589" s="133"/>
      <c r="E589" s="133"/>
      <c r="F589" s="18"/>
      <c r="G589" s="133"/>
      <c r="H589" s="133"/>
      <c r="I589" s="133"/>
      <c r="J589" s="133"/>
      <c r="K589" s="133"/>
      <c r="L589" s="133"/>
      <c r="M589" s="133"/>
      <c r="N589" s="133"/>
      <c r="O589" s="133"/>
      <c r="P589" s="1"/>
      <c r="Q589" s="1"/>
      <c r="R589" s="1"/>
      <c r="S589" s="1"/>
      <c r="T589" s="133"/>
      <c r="U589" s="133"/>
      <c r="V589" s="133"/>
      <c r="W589" s="133"/>
      <c r="X589" s="133"/>
      <c r="Y589" s="133"/>
      <c r="Z589" s="133"/>
      <c r="AA589" s="133"/>
      <c r="AB589" s="133"/>
      <c r="AC589" s="133"/>
      <c r="AD589" s="133"/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</row>
    <row r="590" spans="1:46" ht="12.75" customHeight="1">
      <c r="A590" s="133"/>
      <c r="B590" s="133"/>
      <c r="C590" s="133"/>
      <c r="D590" s="133"/>
      <c r="E590" s="133"/>
      <c r="F590" s="18"/>
      <c r="G590" s="133"/>
      <c r="H590" s="133"/>
      <c r="I590" s="133"/>
      <c r="J590" s="133"/>
      <c r="K590" s="133"/>
      <c r="L590" s="133"/>
      <c r="M590" s="133"/>
      <c r="N590" s="133"/>
      <c r="O590" s="133"/>
      <c r="P590" s="1"/>
      <c r="Q590" s="1"/>
      <c r="R590" s="1"/>
      <c r="S590" s="1"/>
      <c r="T590" s="133"/>
      <c r="U590" s="133"/>
      <c r="V590" s="133"/>
      <c r="W590" s="133"/>
      <c r="X590" s="133"/>
      <c r="Y590" s="133"/>
      <c r="Z590" s="133"/>
      <c r="AA590" s="133"/>
      <c r="AB590" s="133"/>
      <c r="AC590" s="133"/>
      <c r="AD590" s="133"/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</row>
    <row r="591" spans="1:46" ht="12.75" customHeight="1">
      <c r="A591" s="133"/>
      <c r="B591" s="133"/>
      <c r="C591" s="133"/>
      <c r="D591" s="133"/>
      <c r="E591" s="133"/>
      <c r="F591" s="18"/>
      <c r="G591" s="133"/>
      <c r="H591" s="133"/>
      <c r="I591" s="133"/>
      <c r="J591" s="133"/>
      <c r="K591" s="133"/>
      <c r="L591" s="133"/>
      <c r="M591" s="133"/>
      <c r="N591" s="133"/>
      <c r="O591" s="133"/>
      <c r="P591" s="1"/>
      <c r="Q591" s="1"/>
      <c r="R591" s="1"/>
      <c r="S591" s="1"/>
      <c r="T591" s="133"/>
      <c r="U591" s="133"/>
      <c r="V591" s="133"/>
      <c r="W591" s="133"/>
      <c r="X591" s="133"/>
      <c r="Y591" s="133"/>
      <c r="Z591" s="133"/>
      <c r="AA591" s="133"/>
      <c r="AB591" s="133"/>
      <c r="AC591" s="133"/>
      <c r="AD591" s="133"/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</row>
    <row r="592" spans="1:46" ht="12.75" customHeight="1">
      <c r="A592" s="133"/>
      <c r="B592" s="133"/>
      <c r="C592" s="133"/>
      <c r="D592" s="133"/>
      <c r="E592" s="133"/>
      <c r="F592" s="18"/>
      <c r="G592" s="133"/>
      <c r="H592" s="133"/>
      <c r="I592" s="133"/>
      <c r="J592" s="133"/>
      <c r="K592" s="133"/>
      <c r="L592" s="133"/>
      <c r="M592" s="133"/>
      <c r="N592" s="133"/>
      <c r="O592" s="133"/>
      <c r="P592" s="1"/>
      <c r="Q592" s="1"/>
      <c r="R592" s="1"/>
      <c r="S592" s="1"/>
      <c r="T592" s="133"/>
      <c r="U592" s="133"/>
      <c r="V592" s="133"/>
      <c r="W592" s="133"/>
      <c r="X592" s="133"/>
      <c r="Y592" s="133"/>
      <c r="Z592" s="133"/>
      <c r="AA592" s="133"/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/>
      <c r="AQ592" s="133"/>
      <c r="AR592" s="133"/>
      <c r="AS592" s="133"/>
      <c r="AT592" s="133"/>
    </row>
    <row r="593" spans="1:46" ht="12.75" customHeight="1">
      <c r="A593" s="133"/>
      <c r="B593" s="133"/>
      <c r="C593" s="133"/>
      <c r="D593" s="133"/>
      <c r="E593" s="133"/>
      <c r="F593" s="18"/>
      <c r="G593" s="133"/>
      <c r="H593" s="133"/>
      <c r="I593" s="133"/>
      <c r="J593" s="133"/>
      <c r="K593" s="133"/>
      <c r="L593" s="133"/>
      <c r="M593" s="133"/>
      <c r="N593" s="133"/>
      <c r="O593" s="133"/>
      <c r="P593" s="1"/>
      <c r="Q593" s="1"/>
      <c r="R593" s="1"/>
      <c r="S593" s="1"/>
      <c r="T593" s="133"/>
      <c r="U593" s="133"/>
      <c r="V593" s="133"/>
      <c r="W593" s="133"/>
      <c r="X593" s="133"/>
      <c r="Y593" s="133"/>
      <c r="Z593" s="133"/>
      <c r="AA593" s="133"/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/>
      <c r="AQ593" s="133"/>
      <c r="AR593" s="133"/>
      <c r="AS593" s="133"/>
      <c r="AT593" s="133"/>
    </row>
    <row r="594" spans="1:46" ht="12.75" customHeight="1">
      <c r="A594" s="133"/>
      <c r="B594" s="133"/>
      <c r="C594" s="133"/>
      <c r="D594" s="133"/>
      <c r="E594" s="133"/>
      <c r="F594" s="18"/>
      <c r="G594" s="133"/>
      <c r="H594" s="133"/>
      <c r="I594" s="133"/>
      <c r="J594" s="133"/>
      <c r="K594" s="133"/>
      <c r="L594" s="133"/>
      <c r="M594" s="133"/>
      <c r="N594" s="133"/>
      <c r="O594" s="133"/>
      <c r="P594" s="1"/>
      <c r="Q594" s="1"/>
      <c r="R594" s="1"/>
      <c r="S594" s="1"/>
      <c r="T594" s="133"/>
      <c r="U594" s="133"/>
      <c r="V594" s="133"/>
      <c r="W594" s="133"/>
      <c r="X594" s="133"/>
      <c r="Y594" s="133"/>
      <c r="Z594" s="133"/>
      <c r="AA594" s="133"/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/>
      <c r="AQ594" s="133"/>
      <c r="AR594" s="133"/>
      <c r="AS594" s="133"/>
      <c r="AT594" s="133"/>
    </row>
    <row r="595" spans="1:46" ht="12.75" customHeight="1">
      <c r="A595" s="133"/>
      <c r="B595" s="133"/>
      <c r="C595" s="133"/>
      <c r="D595" s="133"/>
      <c r="E595" s="133"/>
      <c r="F595" s="18"/>
      <c r="G595" s="133"/>
      <c r="H595" s="133"/>
      <c r="I595" s="133"/>
      <c r="J595" s="133"/>
      <c r="K595" s="133"/>
      <c r="L595" s="133"/>
      <c r="M595" s="133"/>
      <c r="N595" s="133"/>
      <c r="O595" s="133"/>
      <c r="P595" s="1"/>
      <c r="Q595" s="1"/>
      <c r="R595" s="1"/>
      <c r="S595" s="1"/>
      <c r="T595" s="133"/>
      <c r="U595" s="133"/>
      <c r="V595" s="133"/>
      <c r="W595" s="133"/>
      <c r="X595" s="133"/>
      <c r="Y595" s="133"/>
      <c r="Z595" s="133"/>
      <c r="AA595" s="133"/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/>
      <c r="AQ595" s="133"/>
      <c r="AR595" s="133"/>
      <c r="AS595" s="133"/>
      <c r="AT595" s="133"/>
    </row>
    <row r="596" spans="1:46" ht="12.75" customHeight="1">
      <c r="A596" s="133"/>
      <c r="B596" s="133"/>
      <c r="C596" s="133"/>
      <c r="D596" s="133"/>
      <c r="E596" s="133"/>
      <c r="F596" s="18"/>
      <c r="G596" s="133"/>
      <c r="H596" s="133"/>
      <c r="I596" s="133"/>
      <c r="J596" s="133"/>
      <c r="K596" s="133"/>
      <c r="L596" s="133"/>
      <c r="M596" s="133"/>
      <c r="N596" s="133"/>
      <c r="O596" s="133"/>
      <c r="P596" s="1"/>
      <c r="Q596" s="1"/>
      <c r="R596" s="1"/>
      <c r="S596" s="1"/>
      <c r="T596" s="133"/>
      <c r="U596" s="133"/>
      <c r="V596" s="133"/>
      <c r="W596" s="133"/>
      <c r="X596" s="133"/>
      <c r="Y596" s="133"/>
      <c r="Z596" s="133"/>
      <c r="AA596" s="133"/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/>
      <c r="AQ596" s="133"/>
      <c r="AR596" s="133"/>
      <c r="AS596" s="133"/>
      <c r="AT596" s="133"/>
    </row>
    <row r="597" spans="1:46" ht="12.75" customHeight="1">
      <c r="A597" s="133"/>
      <c r="B597" s="133"/>
      <c r="C597" s="133"/>
      <c r="D597" s="133"/>
      <c r="E597" s="133"/>
      <c r="F597" s="18"/>
      <c r="G597" s="133"/>
      <c r="H597" s="133"/>
      <c r="I597" s="133"/>
      <c r="J597" s="133"/>
      <c r="K597" s="133"/>
      <c r="L597" s="133"/>
      <c r="M597" s="133"/>
      <c r="N597" s="133"/>
      <c r="O597" s="133"/>
      <c r="P597" s="1"/>
      <c r="Q597" s="1"/>
      <c r="R597" s="1"/>
      <c r="S597" s="1"/>
      <c r="T597" s="133"/>
      <c r="U597" s="133"/>
      <c r="V597" s="133"/>
      <c r="W597" s="133"/>
      <c r="X597" s="133"/>
      <c r="Y597" s="133"/>
      <c r="Z597" s="133"/>
      <c r="AA597" s="133"/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/>
      <c r="AQ597" s="133"/>
      <c r="AR597" s="133"/>
      <c r="AS597" s="133"/>
      <c r="AT597" s="133"/>
    </row>
    <row r="598" spans="1:46" ht="12.75" customHeight="1">
      <c r="A598" s="133"/>
      <c r="B598" s="133"/>
      <c r="C598" s="133"/>
      <c r="D598" s="133"/>
      <c r="E598" s="133"/>
      <c r="F598" s="18"/>
      <c r="G598" s="133"/>
      <c r="H598" s="133"/>
      <c r="I598" s="133"/>
      <c r="J598" s="133"/>
      <c r="K598" s="133"/>
      <c r="L598" s="133"/>
      <c r="M598" s="133"/>
      <c r="N598" s="133"/>
      <c r="O598" s="133"/>
      <c r="P598" s="1"/>
      <c r="Q598" s="1"/>
      <c r="R598" s="1"/>
      <c r="S598" s="1"/>
      <c r="T598" s="133"/>
      <c r="U598" s="133"/>
      <c r="V598" s="133"/>
      <c r="W598" s="133"/>
      <c r="X598" s="133"/>
      <c r="Y598" s="133"/>
      <c r="Z598" s="133"/>
      <c r="AA598" s="133"/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/>
      <c r="AQ598" s="133"/>
      <c r="AR598" s="133"/>
      <c r="AS598" s="133"/>
      <c r="AT598" s="133"/>
    </row>
    <row r="599" spans="1:46" ht="12.75" customHeight="1">
      <c r="A599" s="133"/>
      <c r="B599" s="133"/>
      <c r="C599" s="133"/>
      <c r="D599" s="133"/>
      <c r="E599" s="133"/>
      <c r="F599" s="18"/>
      <c r="G599" s="133"/>
      <c r="H599" s="133"/>
      <c r="I599" s="133"/>
      <c r="J599" s="133"/>
      <c r="K599" s="133"/>
      <c r="L599" s="133"/>
      <c r="M599" s="133"/>
      <c r="N599" s="133"/>
      <c r="O599" s="133"/>
      <c r="P599" s="1"/>
      <c r="Q599" s="1"/>
      <c r="R599" s="1"/>
      <c r="S599" s="1"/>
      <c r="T599" s="133"/>
      <c r="U599" s="133"/>
      <c r="V599" s="133"/>
      <c r="W599" s="133"/>
      <c r="X599" s="133"/>
      <c r="Y599" s="133"/>
      <c r="Z599" s="133"/>
      <c r="AA599" s="133"/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/>
      <c r="AQ599" s="133"/>
      <c r="AR599" s="133"/>
      <c r="AS599" s="133"/>
      <c r="AT599" s="133"/>
    </row>
    <row r="600" spans="1:46" ht="12.75" customHeight="1">
      <c r="A600" s="133"/>
      <c r="B600" s="133"/>
      <c r="C600" s="133"/>
      <c r="D600" s="133"/>
      <c r="E600" s="133"/>
      <c r="F600" s="18"/>
      <c r="G600" s="133"/>
      <c r="H600" s="133"/>
      <c r="I600" s="133"/>
      <c r="J600" s="133"/>
      <c r="K600" s="133"/>
      <c r="L600" s="133"/>
      <c r="M600" s="133"/>
      <c r="N600" s="133"/>
      <c r="O600" s="133"/>
      <c r="P600" s="1"/>
      <c r="Q600" s="1"/>
      <c r="R600" s="1"/>
      <c r="S600" s="1"/>
      <c r="T600" s="133"/>
      <c r="U600" s="133"/>
      <c r="V600" s="133"/>
      <c r="W600" s="133"/>
      <c r="X600" s="133"/>
      <c r="Y600" s="133"/>
      <c r="Z600" s="133"/>
      <c r="AA600" s="133"/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/>
      <c r="AQ600" s="133"/>
      <c r="AR600" s="133"/>
      <c r="AS600" s="133"/>
      <c r="AT600" s="133"/>
    </row>
    <row r="601" spans="1:46" ht="12.75" customHeight="1">
      <c r="A601" s="133"/>
      <c r="B601" s="133"/>
      <c r="C601" s="133"/>
      <c r="D601" s="133"/>
      <c r="E601" s="133"/>
      <c r="F601" s="18"/>
      <c r="G601" s="133"/>
      <c r="H601" s="133"/>
      <c r="I601" s="133"/>
      <c r="J601" s="133"/>
      <c r="K601" s="133"/>
      <c r="L601" s="133"/>
      <c r="M601" s="133"/>
      <c r="N601" s="133"/>
      <c r="O601" s="133"/>
      <c r="P601" s="1"/>
      <c r="Q601" s="1"/>
      <c r="R601" s="1"/>
      <c r="S601" s="1"/>
      <c r="T601" s="133"/>
      <c r="U601" s="133"/>
      <c r="V601" s="133"/>
      <c r="W601" s="133"/>
      <c r="X601" s="133"/>
      <c r="Y601" s="133"/>
      <c r="Z601" s="133"/>
      <c r="AA601" s="133"/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/>
      <c r="AQ601" s="133"/>
      <c r="AR601" s="133"/>
      <c r="AS601" s="133"/>
      <c r="AT601" s="133"/>
    </row>
    <row r="602" spans="1:46" ht="12.75" customHeight="1">
      <c r="A602" s="133"/>
      <c r="B602" s="133"/>
      <c r="C602" s="133"/>
      <c r="D602" s="133"/>
      <c r="E602" s="133"/>
      <c r="F602" s="18"/>
      <c r="G602" s="133"/>
      <c r="H602" s="133"/>
      <c r="I602" s="133"/>
      <c r="J602" s="133"/>
      <c r="K602" s="133"/>
      <c r="L602" s="133"/>
      <c r="M602" s="133"/>
      <c r="N602" s="133"/>
      <c r="O602" s="133"/>
      <c r="P602" s="1"/>
      <c r="Q602" s="1"/>
      <c r="R602" s="1"/>
      <c r="S602" s="1"/>
      <c r="T602" s="133"/>
      <c r="U602" s="133"/>
      <c r="V602" s="133"/>
      <c r="W602" s="133"/>
      <c r="X602" s="133"/>
      <c r="Y602" s="133"/>
      <c r="Z602" s="133"/>
      <c r="AA602" s="133"/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/>
      <c r="AQ602" s="133"/>
      <c r="AR602" s="133"/>
      <c r="AS602" s="133"/>
      <c r="AT602" s="133"/>
    </row>
    <row r="603" spans="1:46" ht="12.75" customHeight="1">
      <c r="A603" s="133"/>
      <c r="B603" s="133"/>
      <c r="C603" s="133"/>
      <c r="D603" s="133"/>
      <c r="E603" s="133"/>
      <c r="F603" s="18"/>
      <c r="G603" s="133"/>
      <c r="H603" s="133"/>
      <c r="I603" s="133"/>
      <c r="J603" s="133"/>
      <c r="K603" s="133"/>
      <c r="L603" s="133"/>
      <c r="M603" s="133"/>
      <c r="N603" s="133"/>
      <c r="O603" s="133"/>
      <c r="P603" s="1"/>
      <c r="Q603" s="1"/>
      <c r="R603" s="1"/>
      <c r="S603" s="1"/>
      <c r="T603" s="133"/>
      <c r="U603" s="133"/>
      <c r="V603" s="133"/>
      <c r="W603" s="133"/>
      <c r="X603" s="133"/>
      <c r="Y603" s="133"/>
      <c r="Z603" s="133"/>
      <c r="AA603" s="133"/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/>
      <c r="AQ603" s="133"/>
      <c r="AR603" s="133"/>
      <c r="AS603" s="133"/>
      <c r="AT603" s="133"/>
    </row>
    <row r="604" spans="1:46" ht="12.75" customHeight="1">
      <c r="A604" s="133"/>
      <c r="B604" s="133"/>
      <c r="C604" s="133"/>
      <c r="D604" s="133"/>
      <c r="E604" s="133"/>
      <c r="F604" s="18"/>
      <c r="G604" s="133"/>
      <c r="H604" s="133"/>
      <c r="I604" s="133"/>
      <c r="J604" s="133"/>
      <c r="K604" s="133"/>
      <c r="L604" s="133"/>
      <c r="M604" s="133"/>
      <c r="N604" s="133"/>
      <c r="O604" s="133"/>
      <c r="P604" s="1"/>
      <c r="Q604" s="1"/>
      <c r="R604" s="1"/>
      <c r="S604" s="1"/>
      <c r="T604" s="133"/>
      <c r="U604" s="133"/>
      <c r="V604" s="133"/>
      <c r="W604" s="133"/>
      <c r="X604" s="133"/>
      <c r="Y604" s="133"/>
      <c r="Z604" s="133"/>
      <c r="AA604" s="133"/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/>
      <c r="AQ604" s="133"/>
      <c r="AR604" s="133"/>
      <c r="AS604" s="133"/>
      <c r="AT604" s="133"/>
    </row>
    <row r="605" spans="1:46" ht="12.75" customHeight="1">
      <c r="A605" s="133"/>
      <c r="B605" s="133"/>
      <c r="C605" s="133"/>
      <c r="D605" s="133"/>
      <c r="E605" s="133"/>
      <c r="F605" s="18"/>
      <c r="G605" s="133"/>
      <c r="H605" s="133"/>
      <c r="I605" s="133"/>
      <c r="J605" s="133"/>
      <c r="K605" s="133"/>
      <c r="L605" s="133"/>
      <c r="M605" s="133"/>
      <c r="N605" s="133"/>
      <c r="O605" s="133"/>
      <c r="P605" s="1"/>
      <c r="Q605" s="1"/>
      <c r="R605" s="1"/>
      <c r="S605" s="1"/>
      <c r="T605" s="133"/>
      <c r="U605" s="133"/>
      <c r="V605" s="133"/>
      <c r="W605" s="133"/>
      <c r="X605" s="133"/>
      <c r="Y605" s="133"/>
      <c r="Z605" s="133"/>
      <c r="AA605" s="133"/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/>
      <c r="AQ605" s="133"/>
      <c r="AR605" s="133"/>
      <c r="AS605" s="133"/>
      <c r="AT605" s="133"/>
    </row>
    <row r="606" spans="1:46" ht="12.75" customHeight="1">
      <c r="A606" s="133"/>
      <c r="B606" s="133"/>
      <c r="C606" s="133"/>
      <c r="D606" s="133"/>
      <c r="E606" s="133"/>
      <c r="F606" s="18"/>
      <c r="G606" s="133"/>
      <c r="H606" s="133"/>
      <c r="I606" s="133"/>
      <c r="J606" s="133"/>
      <c r="K606" s="133"/>
      <c r="L606" s="133"/>
      <c r="M606" s="133"/>
      <c r="N606" s="133"/>
      <c r="O606" s="133"/>
      <c r="P606" s="1"/>
      <c r="Q606" s="1"/>
      <c r="R606" s="1"/>
      <c r="S606" s="1"/>
      <c r="T606" s="133"/>
      <c r="U606" s="133"/>
      <c r="V606" s="133"/>
      <c r="W606" s="133"/>
      <c r="X606" s="133"/>
      <c r="Y606" s="133"/>
      <c r="Z606" s="133"/>
      <c r="AA606" s="133"/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/>
      <c r="AQ606" s="133"/>
      <c r="AR606" s="133"/>
      <c r="AS606" s="133"/>
      <c r="AT606" s="133"/>
    </row>
    <row r="607" spans="1:46" ht="12.75" customHeight="1">
      <c r="A607" s="133"/>
      <c r="B607" s="133"/>
      <c r="C607" s="133"/>
      <c r="D607" s="133"/>
      <c r="E607" s="133"/>
      <c r="F607" s="18"/>
      <c r="G607" s="133"/>
      <c r="H607" s="133"/>
      <c r="I607" s="133"/>
      <c r="J607" s="133"/>
      <c r="K607" s="133"/>
      <c r="L607" s="133"/>
      <c r="M607" s="133"/>
      <c r="N607" s="133"/>
      <c r="O607" s="133"/>
      <c r="P607" s="1"/>
      <c r="Q607" s="1"/>
      <c r="R607" s="1"/>
      <c r="S607" s="1"/>
      <c r="T607" s="133"/>
      <c r="U607" s="133"/>
      <c r="V607" s="133"/>
      <c r="W607" s="133"/>
      <c r="X607" s="133"/>
      <c r="Y607" s="133"/>
      <c r="Z607" s="133"/>
      <c r="AA607" s="133"/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/>
      <c r="AQ607" s="133"/>
      <c r="AR607" s="133"/>
      <c r="AS607" s="133"/>
      <c r="AT607" s="133"/>
    </row>
    <row r="608" spans="1:46" ht="12.75" customHeight="1">
      <c r="A608" s="133"/>
      <c r="B608" s="133"/>
      <c r="C608" s="133"/>
      <c r="D608" s="133"/>
      <c r="E608" s="133"/>
      <c r="F608" s="18"/>
      <c r="G608" s="133"/>
      <c r="H608" s="133"/>
      <c r="I608" s="133"/>
      <c r="J608" s="133"/>
      <c r="K608" s="133"/>
      <c r="L608" s="133"/>
      <c r="M608" s="133"/>
      <c r="N608" s="133"/>
      <c r="O608" s="133"/>
      <c r="P608" s="1"/>
      <c r="Q608" s="1"/>
      <c r="R608" s="1"/>
      <c r="S608" s="1"/>
      <c r="T608" s="133"/>
      <c r="U608" s="133"/>
      <c r="V608" s="133"/>
      <c r="W608" s="133"/>
      <c r="X608" s="133"/>
      <c r="Y608" s="133"/>
      <c r="Z608" s="133"/>
      <c r="AA608" s="133"/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/>
      <c r="AQ608" s="133"/>
      <c r="AR608" s="133"/>
      <c r="AS608" s="133"/>
      <c r="AT608" s="133"/>
    </row>
    <row r="609" spans="1:46" ht="12.75" customHeight="1">
      <c r="A609" s="133"/>
      <c r="B609" s="133"/>
      <c r="C609" s="133"/>
      <c r="D609" s="133"/>
      <c r="E609" s="133"/>
      <c r="F609" s="18"/>
      <c r="G609" s="133"/>
      <c r="H609" s="133"/>
      <c r="I609" s="133"/>
      <c r="J609" s="133"/>
      <c r="K609" s="133"/>
      <c r="L609" s="133"/>
      <c r="M609" s="133"/>
      <c r="N609" s="133"/>
      <c r="O609" s="133"/>
      <c r="P609" s="1"/>
      <c r="Q609" s="1"/>
      <c r="R609" s="1"/>
      <c r="S609" s="1"/>
      <c r="T609" s="133"/>
      <c r="U609" s="133"/>
      <c r="V609" s="133"/>
      <c r="W609" s="133"/>
      <c r="X609" s="133"/>
      <c r="Y609" s="133"/>
      <c r="Z609" s="133"/>
      <c r="AA609" s="133"/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/>
      <c r="AQ609" s="133"/>
      <c r="AR609" s="133"/>
      <c r="AS609" s="133"/>
      <c r="AT609" s="133"/>
    </row>
    <row r="610" spans="1:46" ht="12.75" customHeight="1">
      <c r="A610" s="133"/>
      <c r="B610" s="133"/>
      <c r="C610" s="133"/>
      <c r="D610" s="133"/>
      <c r="E610" s="133"/>
      <c r="F610" s="18"/>
      <c r="G610" s="133"/>
      <c r="H610" s="133"/>
      <c r="I610" s="133"/>
      <c r="J610" s="133"/>
      <c r="K610" s="133"/>
      <c r="L610" s="133"/>
      <c r="M610" s="133"/>
      <c r="N610" s="133"/>
      <c r="O610" s="133"/>
      <c r="P610" s="1"/>
      <c r="Q610" s="1"/>
      <c r="R610" s="1"/>
      <c r="S610" s="1"/>
      <c r="T610" s="133"/>
      <c r="U610" s="133"/>
      <c r="V610" s="133"/>
      <c r="W610" s="133"/>
      <c r="X610" s="133"/>
      <c r="Y610" s="133"/>
      <c r="Z610" s="133"/>
      <c r="AA610" s="133"/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/>
      <c r="AQ610" s="133"/>
      <c r="AR610" s="133"/>
      <c r="AS610" s="133"/>
      <c r="AT610" s="133"/>
    </row>
    <row r="611" spans="1:46" ht="12.75" customHeight="1">
      <c r="A611" s="133"/>
      <c r="B611" s="133"/>
      <c r="C611" s="133"/>
      <c r="D611" s="133"/>
      <c r="E611" s="133"/>
      <c r="F611" s="18"/>
      <c r="G611" s="133"/>
      <c r="H611" s="133"/>
      <c r="I611" s="133"/>
      <c r="J611" s="133"/>
      <c r="K611" s="133"/>
      <c r="L611" s="133"/>
      <c r="M611" s="133"/>
      <c r="N611" s="133"/>
      <c r="O611" s="133"/>
      <c r="P611" s="1"/>
      <c r="Q611" s="1"/>
      <c r="R611" s="1"/>
      <c r="S611" s="1"/>
      <c r="T611" s="133"/>
      <c r="U611" s="133"/>
      <c r="V611" s="133"/>
      <c r="W611" s="133"/>
      <c r="X611" s="133"/>
      <c r="Y611" s="133"/>
      <c r="Z611" s="133"/>
      <c r="AA611" s="133"/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/>
      <c r="AQ611" s="133"/>
      <c r="AR611" s="133"/>
      <c r="AS611" s="133"/>
      <c r="AT611" s="133"/>
    </row>
    <row r="612" spans="1:46" ht="12.75" customHeight="1">
      <c r="A612" s="133"/>
      <c r="B612" s="133"/>
      <c r="C612" s="133"/>
      <c r="D612" s="133"/>
      <c r="E612" s="133"/>
      <c r="F612" s="18"/>
      <c r="G612" s="133"/>
      <c r="H612" s="133"/>
      <c r="I612" s="133"/>
      <c r="J612" s="133"/>
      <c r="K612" s="133"/>
      <c r="L612" s="133"/>
      <c r="M612" s="133"/>
      <c r="N612" s="133"/>
      <c r="O612" s="133"/>
      <c r="P612" s="1"/>
      <c r="Q612" s="1"/>
      <c r="R612" s="1"/>
      <c r="S612" s="1"/>
      <c r="T612" s="133"/>
      <c r="U612" s="133"/>
      <c r="V612" s="133"/>
      <c r="W612" s="133"/>
      <c r="X612" s="133"/>
      <c r="Y612" s="133"/>
      <c r="Z612" s="133"/>
      <c r="AA612" s="133"/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/>
      <c r="AQ612" s="133"/>
      <c r="AR612" s="133"/>
      <c r="AS612" s="133"/>
      <c r="AT612" s="133"/>
    </row>
    <row r="613" spans="1:46" ht="12.75" customHeight="1">
      <c r="A613" s="133"/>
      <c r="B613" s="133"/>
      <c r="C613" s="133"/>
      <c r="D613" s="133"/>
      <c r="E613" s="133"/>
      <c r="F613" s="18"/>
      <c r="G613" s="133"/>
      <c r="H613" s="133"/>
      <c r="I613" s="133"/>
      <c r="J613" s="133"/>
      <c r="K613" s="133"/>
      <c r="L613" s="133"/>
      <c r="M613" s="133"/>
      <c r="N613" s="133"/>
      <c r="O613" s="133"/>
      <c r="P613" s="1"/>
      <c r="Q613" s="1"/>
      <c r="R613" s="1"/>
      <c r="S613" s="1"/>
      <c r="T613" s="133"/>
      <c r="U613" s="133"/>
      <c r="V613" s="133"/>
      <c r="W613" s="133"/>
      <c r="X613" s="133"/>
      <c r="Y613" s="133"/>
      <c r="Z613" s="133"/>
      <c r="AA613" s="133"/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/>
      <c r="AQ613" s="133"/>
      <c r="AR613" s="133"/>
      <c r="AS613" s="133"/>
      <c r="AT613" s="133"/>
    </row>
    <row r="614" spans="1:46" ht="12.75" customHeight="1">
      <c r="A614" s="133"/>
      <c r="B614" s="133"/>
      <c r="C614" s="133"/>
      <c r="D614" s="133"/>
      <c r="E614" s="133"/>
      <c r="F614" s="18"/>
      <c r="G614" s="133"/>
      <c r="H614" s="133"/>
      <c r="I614" s="133"/>
      <c r="J614" s="133"/>
      <c r="K614" s="133"/>
      <c r="L614" s="133"/>
      <c r="M614" s="133"/>
      <c r="N614" s="133"/>
      <c r="O614" s="133"/>
      <c r="P614" s="1"/>
      <c r="Q614" s="1"/>
      <c r="R614" s="1"/>
      <c r="S614" s="1"/>
      <c r="T614" s="133"/>
      <c r="U614" s="133"/>
      <c r="V614" s="133"/>
      <c r="W614" s="133"/>
      <c r="X614" s="133"/>
      <c r="Y614" s="133"/>
      <c r="Z614" s="133"/>
      <c r="AA614" s="133"/>
      <c r="AB614" s="133"/>
      <c r="AC614" s="133"/>
      <c r="AD614" s="133"/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</row>
    <row r="615" spans="1:46" ht="12.75" customHeight="1">
      <c r="A615" s="133"/>
      <c r="B615" s="133"/>
      <c r="C615" s="133"/>
      <c r="D615" s="133"/>
      <c r="E615" s="133"/>
      <c r="F615" s="18"/>
      <c r="G615" s="133"/>
      <c r="H615" s="133"/>
      <c r="I615" s="133"/>
      <c r="J615" s="133"/>
      <c r="K615" s="133"/>
      <c r="L615" s="133"/>
      <c r="M615" s="133"/>
      <c r="N615" s="133"/>
      <c r="O615" s="133"/>
      <c r="P615" s="1"/>
      <c r="Q615" s="1"/>
      <c r="R615" s="1"/>
      <c r="S615" s="1"/>
      <c r="T615" s="133"/>
      <c r="U615" s="133"/>
      <c r="V615" s="133"/>
      <c r="W615" s="133"/>
      <c r="X615" s="133"/>
      <c r="Y615" s="133"/>
      <c r="Z615" s="133"/>
      <c r="AA615" s="133"/>
      <c r="AB615" s="133"/>
      <c r="AC615" s="133"/>
      <c r="AD615" s="133"/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</row>
    <row r="616" spans="1:46" ht="12.75" customHeight="1">
      <c r="A616" s="133"/>
      <c r="B616" s="133"/>
      <c r="C616" s="133"/>
      <c r="D616" s="133"/>
      <c r="E616" s="133"/>
      <c r="F616" s="18"/>
      <c r="G616" s="133"/>
      <c r="H616" s="133"/>
      <c r="I616" s="133"/>
      <c r="J616" s="133"/>
      <c r="K616" s="133"/>
      <c r="L616" s="133"/>
      <c r="M616" s="133"/>
      <c r="N616" s="133"/>
      <c r="O616" s="133"/>
      <c r="P616" s="1"/>
      <c r="Q616" s="1"/>
      <c r="R616" s="1"/>
      <c r="S616" s="1"/>
      <c r="T616" s="133"/>
      <c r="U616" s="133"/>
      <c r="V616" s="133"/>
      <c r="W616" s="133"/>
      <c r="X616" s="133"/>
      <c r="Y616" s="133"/>
      <c r="Z616" s="133"/>
      <c r="AA616" s="133"/>
      <c r="AB616" s="133"/>
      <c r="AC616" s="133"/>
      <c r="AD616" s="133"/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</row>
    <row r="617" spans="1:46" ht="12.75" customHeight="1">
      <c r="A617" s="133"/>
      <c r="B617" s="133"/>
      <c r="C617" s="133"/>
      <c r="D617" s="133"/>
      <c r="E617" s="133"/>
      <c r="F617" s="18"/>
      <c r="G617" s="133"/>
      <c r="H617" s="133"/>
      <c r="I617" s="133"/>
      <c r="J617" s="133"/>
      <c r="K617" s="133"/>
      <c r="L617" s="133"/>
      <c r="M617" s="133"/>
      <c r="N617" s="133"/>
      <c r="O617" s="133"/>
      <c r="P617" s="1"/>
      <c r="Q617" s="1"/>
      <c r="R617" s="1"/>
      <c r="S617" s="1"/>
      <c r="T617" s="133"/>
      <c r="U617" s="133"/>
      <c r="V617" s="133"/>
      <c r="W617" s="133"/>
      <c r="X617" s="133"/>
      <c r="Y617" s="133"/>
      <c r="Z617" s="133"/>
      <c r="AA617" s="133"/>
      <c r="AB617" s="133"/>
      <c r="AC617" s="133"/>
      <c r="AD617" s="133"/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</row>
    <row r="618" spans="1:46" ht="12.75" customHeight="1">
      <c r="A618" s="133"/>
      <c r="B618" s="133"/>
      <c r="C618" s="133"/>
      <c r="D618" s="133"/>
      <c r="E618" s="133"/>
      <c r="F618" s="18"/>
      <c r="G618" s="133"/>
      <c r="H618" s="133"/>
      <c r="I618" s="133"/>
      <c r="J618" s="133"/>
      <c r="K618" s="133"/>
      <c r="L618" s="133"/>
      <c r="M618" s="133"/>
      <c r="N618" s="133"/>
      <c r="O618" s="133"/>
      <c r="P618" s="1"/>
      <c r="Q618" s="1"/>
      <c r="R618" s="1"/>
      <c r="S618" s="1"/>
      <c r="T618" s="133"/>
      <c r="U618" s="133"/>
      <c r="V618" s="133"/>
      <c r="W618" s="133"/>
      <c r="X618" s="133"/>
      <c r="Y618" s="133"/>
      <c r="Z618" s="133"/>
      <c r="AA618" s="133"/>
      <c r="AB618" s="133"/>
      <c r="AC618" s="133"/>
      <c r="AD618" s="133"/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</row>
    <row r="619" spans="1:46" ht="12.75" customHeight="1">
      <c r="A619" s="133"/>
      <c r="B619" s="133"/>
      <c r="C619" s="133"/>
      <c r="D619" s="133"/>
      <c r="E619" s="133"/>
      <c r="F619" s="18"/>
      <c r="G619" s="133"/>
      <c r="H619" s="133"/>
      <c r="I619" s="133"/>
      <c r="J619" s="133"/>
      <c r="K619" s="133"/>
      <c r="L619" s="133"/>
      <c r="M619" s="133"/>
      <c r="N619" s="133"/>
      <c r="O619" s="133"/>
      <c r="P619" s="1"/>
      <c r="Q619" s="1"/>
      <c r="R619" s="1"/>
      <c r="S619" s="1"/>
      <c r="T619" s="133"/>
      <c r="U619" s="133"/>
      <c r="V619" s="133"/>
      <c r="W619" s="133"/>
      <c r="X619" s="133"/>
      <c r="Y619" s="133"/>
      <c r="Z619" s="133"/>
      <c r="AA619" s="133"/>
      <c r="AB619" s="133"/>
      <c r="AC619" s="133"/>
      <c r="AD619" s="133"/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</row>
    <row r="620" spans="1:46" ht="12.75" customHeight="1">
      <c r="A620" s="133"/>
      <c r="B620" s="133"/>
      <c r="C620" s="133"/>
      <c r="D620" s="133"/>
      <c r="E620" s="133"/>
      <c r="F620" s="18"/>
      <c r="G620" s="133"/>
      <c r="H620" s="133"/>
      <c r="I620" s="133"/>
      <c r="J620" s="133"/>
      <c r="K620" s="133"/>
      <c r="L620" s="133"/>
      <c r="M620" s="133"/>
      <c r="N620" s="133"/>
      <c r="O620" s="133"/>
      <c r="P620" s="1"/>
      <c r="Q620" s="1"/>
      <c r="R620" s="1"/>
      <c r="S620" s="1"/>
      <c r="T620" s="133"/>
      <c r="U620" s="133"/>
      <c r="V620" s="133"/>
      <c r="W620" s="133"/>
      <c r="X620" s="133"/>
      <c r="Y620" s="133"/>
      <c r="Z620" s="133"/>
      <c r="AA620" s="133"/>
      <c r="AB620" s="133"/>
      <c r="AC620" s="133"/>
      <c r="AD620" s="133"/>
      <c r="AE620" s="133"/>
      <c r="AF620" s="133"/>
      <c r="AG620" s="133"/>
      <c r="AH620" s="133"/>
      <c r="AI620" s="133"/>
      <c r="AJ620" s="133"/>
      <c r="AK620" s="133"/>
      <c r="AL620" s="133"/>
      <c r="AM620" s="133"/>
      <c r="AN620" s="133"/>
      <c r="AO620" s="133"/>
      <c r="AP620" s="133"/>
      <c r="AQ620" s="133"/>
      <c r="AR620" s="133"/>
      <c r="AS620" s="133"/>
      <c r="AT620" s="133"/>
    </row>
    <row r="621" spans="1:46" ht="12.75" customHeight="1">
      <c r="A621" s="133"/>
      <c r="B621" s="133"/>
      <c r="C621" s="133"/>
      <c r="D621" s="133"/>
      <c r="E621" s="133"/>
      <c r="F621" s="18"/>
      <c r="G621" s="133"/>
      <c r="H621" s="133"/>
      <c r="I621" s="133"/>
      <c r="J621" s="133"/>
      <c r="K621" s="133"/>
      <c r="L621" s="133"/>
      <c r="M621" s="133"/>
      <c r="N621" s="133"/>
      <c r="O621" s="133"/>
      <c r="P621" s="1"/>
      <c r="Q621" s="1"/>
      <c r="R621" s="1"/>
      <c r="S621" s="1"/>
      <c r="T621" s="133"/>
      <c r="U621" s="133"/>
      <c r="V621" s="133"/>
      <c r="W621" s="133"/>
      <c r="X621" s="133"/>
      <c r="Y621" s="133"/>
      <c r="Z621" s="133"/>
      <c r="AA621" s="133"/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/>
      <c r="AQ621" s="133"/>
      <c r="AR621" s="133"/>
      <c r="AS621" s="133"/>
      <c r="AT621" s="133"/>
    </row>
    <row r="622" spans="1:46" ht="12.75" customHeight="1">
      <c r="A622" s="133"/>
      <c r="B622" s="133"/>
      <c r="C622" s="133"/>
      <c r="D622" s="133"/>
      <c r="E622" s="133"/>
      <c r="F622" s="18"/>
      <c r="G622" s="133"/>
      <c r="H622" s="133"/>
      <c r="I622" s="133"/>
      <c r="J622" s="133"/>
      <c r="K622" s="133"/>
      <c r="L622" s="133"/>
      <c r="M622" s="133"/>
      <c r="N622" s="133"/>
      <c r="O622" s="133"/>
      <c r="P622" s="1"/>
      <c r="Q622" s="1"/>
      <c r="R622" s="1"/>
      <c r="S622" s="1"/>
      <c r="T622" s="133"/>
      <c r="U622" s="133"/>
      <c r="V622" s="133"/>
      <c r="W622" s="133"/>
      <c r="X622" s="133"/>
      <c r="Y622" s="133"/>
      <c r="Z622" s="133"/>
      <c r="AA622" s="133"/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/>
      <c r="AQ622" s="133"/>
      <c r="AR622" s="133"/>
      <c r="AS622" s="133"/>
      <c r="AT622" s="133"/>
    </row>
    <row r="623" spans="1:46" ht="12.75" customHeight="1">
      <c r="A623" s="133"/>
      <c r="B623" s="133"/>
      <c r="C623" s="133"/>
      <c r="D623" s="133"/>
      <c r="E623" s="133"/>
      <c r="F623" s="18"/>
      <c r="G623" s="133"/>
      <c r="H623" s="133"/>
      <c r="I623" s="133"/>
      <c r="J623" s="133"/>
      <c r="K623" s="133"/>
      <c r="L623" s="133"/>
      <c r="M623" s="133"/>
      <c r="N623" s="133"/>
      <c r="O623" s="133"/>
      <c r="P623" s="1"/>
      <c r="Q623" s="1"/>
      <c r="R623" s="1"/>
      <c r="S623" s="1"/>
      <c r="T623" s="133"/>
      <c r="U623" s="133"/>
      <c r="V623" s="133"/>
      <c r="W623" s="133"/>
      <c r="X623" s="133"/>
      <c r="Y623" s="133"/>
      <c r="Z623" s="133"/>
      <c r="AA623" s="133"/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/>
      <c r="AQ623" s="133"/>
      <c r="AR623" s="133"/>
      <c r="AS623" s="133"/>
      <c r="AT623" s="133"/>
    </row>
    <row r="624" spans="1:46" ht="12.75" customHeight="1">
      <c r="A624" s="133"/>
      <c r="B624" s="133"/>
      <c r="C624" s="133"/>
      <c r="D624" s="133"/>
      <c r="E624" s="133"/>
      <c r="F624" s="18"/>
      <c r="G624" s="133"/>
      <c r="H624" s="133"/>
      <c r="I624" s="133"/>
      <c r="J624" s="133"/>
      <c r="K624" s="133"/>
      <c r="L624" s="133"/>
      <c r="M624" s="133"/>
      <c r="N624" s="133"/>
      <c r="O624" s="133"/>
      <c r="P624" s="1"/>
      <c r="Q624" s="1"/>
      <c r="R624" s="1"/>
      <c r="S624" s="1"/>
      <c r="T624" s="133"/>
      <c r="U624" s="133"/>
      <c r="V624" s="133"/>
      <c r="W624" s="133"/>
      <c r="X624" s="133"/>
      <c r="Y624" s="133"/>
      <c r="Z624" s="133"/>
      <c r="AA624" s="133"/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/>
      <c r="AQ624" s="133"/>
      <c r="AR624" s="133"/>
      <c r="AS624" s="133"/>
      <c r="AT624" s="133"/>
    </row>
    <row r="625" spans="1:46" ht="12.75" customHeight="1">
      <c r="A625" s="133"/>
      <c r="B625" s="133"/>
      <c r="C625" s="133"/>
      <c r="D625" s="133"/>
      <c r="E625" s="133"/>
      <c r="F625" s="18"/>
      <c r="G625" s="133"/>
      <c r="H625" s="133"/>
      <c r="I625" s="133"/>
      <c r="J625" s="133"/>
      <c r="K625" s="133"/>
      <c r="L625" s="133"/>
      <c r="M625" s="133"/>
      <c r="N625" s="133"/>
      <c r="O625" s="133"/>
      <c r="P625" s="1"/>
      <c r="Q625" s="1"/>
      <c r="R625" s="1"/>
      <c r="S625" s="1"/>
      <c r="T625" s="133"/>
      <c r="U625" s="133"/>
      <c r="V625" s="133"/>
      <c r="W625" s="133"/>
      <c r="X625" s="133"/>
      <c r="Y625" s="133"/>
      <c r="Z625" s="133"/>
      <c r="AA625" s="133"/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/>
      <c r="AQ625" s="133"/>
      <c r="AR625" s="133"/>
      <c r="AS625" s="133"/>
      <c r="AT625" s="133"/>
    </row>
    <row r="626" spans="1:46" ht="12.75" customHeight="1">
      <c r="A626" s="133"/>
      <c r="B626" s="133"/>
      <c r="C626" s="133"/>
      <c r="D626" s="133"/>
      <c r="E626" s="133"/>
      <c r="F626" s="18"/>
      <c r="G626" s="133"/>
      <c r="H626" s="133"/>
      <c r="I626" s="133"/>
      <c r="J626" s="133"/>
      <c r="K626" s="133"/>
      <c r="L626" s="133"/>
      <c r="M626" s="133"/>
      <c r="N626" s="133"/>
      <c r="O626" s="133"/>
      <c r="P626" s="1"/>
      <c r="Q626" s="1"/>
      <c r="R626" s="1"/>
      <c r="S626" s="1"/>
      <c r="T626" s="133"/>
      <c r="U626" s="133"/>
      <c r="V626" s="133"/>
      <c r="W626" s="133"/>
      <c r="X626" s="133"/>
      <c r="Y626" s="133"/>
      <c r="Z626" s="133"/>
      <c r="AA626" s="133"/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/>
      <c r="AQ626" s="133"/>
      <c r="AR626" s="133"/>
      <c r="AS626" s="133"/>
      <c r="AT626" s="133"/>
    </row>
    <row r="627" spans="1:46" ht="12.75" customHeight="1">
      <c r="A627" s="133"/>
      <c r="B627" s="133"/>
      <c r="C627" s="133"/>
      <c r="D627" s="133"/>
      <c r="E627" s="133"/>
      <c r="F627" s="18"/>
      <c r="G627" s="133"/>
      <c r="H627" s="133"/>
      <c r="I627" s="133"/>
      <c r="J627" s="133"/>
      <c r="K627" s="133"/>
      <c r="L627" s="133"/>
      <c r="M627" s="133"/>
      <c r="N627" s="133"/>
      <c r="O627" s="133"/>
      <c r="P627" s="1"/>
      <c r="Q627" s="1"/>
      <c r="R627" s="1"/>
      <c r="S627" s="1"/>
      <c r="T627" s="133"/>
      <c r="U627" s="133"/>
      <c r="V627" s="133"/>
      <c r="W627" s="133"/>
      <c r="X627" s="133"/>
      <c r="Y627" s="133"/>
      <c r="Z627" s="133"/>
      <c r="AA627" s="133"/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/>
      <c r="AQ627" s="133"/>
      <c r="AR627" s="133"/>
      <c r="AS627" s="133"/>
      <c r="AT627" s="133"/>
    </row>
    <row r="628" spans="1:46" ht="12.75" customHeight="1">
      <c r="A628" s="133"/>
      <c r="B628" s="133"/>
      <c r="C628" s="133"/>
      <c r="D628" s="133"/>
      <c r="E628" s="133"/>
      <c r="F628" s="18"/>
      <c r="G628" s="133"/>
      <c r="H628" s="133"/>
      <c r="I628" s="133"/>
      <c r="J628" s="133"/>
      <c r="K628" s="133"/>
      <c r="L628" s="133"/>
      <c r="M628" s="133"/>
      <c r="N628" s="133"/>
      <c r="O628" s="133"/>
      <c r="P628" s="1"/>
      <c r="Q628" s="1"/>
      <c r="R628" s="1"/>
      <c r="S628" s="1"/>
      <c r="T628" s="133"/>
      <c r="U628" s="133"/>
      <c r="V628" s="133"/>
      <c r="W628" s="133"/>
      <c r="X628" s="133"/>
      <c r="Y628" s="133"/>
      <c r="Z628" s="133"/>
      <c r="AA628" s="133"/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/>
      <c r="AQ628" s="133"/>
      <c r="AR628" s="133"/>
      <c r="AS628" s="133"/>
      <c r="AT628" s="133"/>
    </row>
    <row r="629" spans="1:46" ht="12.75" customHeight="1">
      <c r="A629" s="133"/>
      <c r="B629" s="133"/>
      <c r="C629" s="133"/>
      <c r="D629" s="133"/>
      <c r="E629" s="133"/>
      <c r="F629" s="18"/>
      <c r="G629" s="133"/>
      <c r="H629" s="133"/>
      <c r="I629" s="133"/>
      <c r="J629" s="133"/>
      <c r="K629" s="133"/>
      <c r="L629" s="133"/>
      <c r="M629" s="133"/>
      <c r="N629" s="133"/>
      <c r="O629" s="133"/>
      <c r="P629" s="1"/>
      <c r="Q629" s="1"/>
      <c r="R629" s="1"/>
      <c r="S629" s="1"/>
      <c r="T629" s="133"/>
      <c r="U629" s="133"/>
      <c r="V629" s="133"/>
      <c r="W629" s="133"/>
      <c r="X629" s="133"/>
      <c r="Y629" s="133"/>
      <c r="Z629" s="133"/>
      <c r="AA629" s="133"/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/>
      <c r="AQ629" s="133"/>
      <c r="AR629" s="133"/>
      <c r="AS629" s="133"/>
      <c r="AT629" s="133"/>
    </row>
    <row r="630" spans="1:46" ht="12.75" customHeight="1">
      <c r="A630" s="133"/>
      <c r="B630" s="133"/>
      <c r="C630" s="133"/>
      <c r="D630" s="133"/>
      <c r="E630" s="133"/>
      <c r="F630" s="18"/>
      <c r="G630" s="133"/>
      <c r="H630" s="133"/>
      <c r="I630" s="133"/>
      <c r="J630" s="133"/>
      <c r="K630" s="133"/>
      <c r="L630" s="133"/>
      <c r="M630" s="133"/>
      <c r="N630" s="133"/>
      <c r="O630" s="133"/>
      <c r="P630" s="1"/>
      <c r="Q630" s="1"/>
      <c r="R630" s="1"/>
      <c r="S630" s="1"/>
      <c r="T630" s="133"/>
      <c r="U630" s="133"/>
      <c r="V630" s="133"/>
      <c r="W630" s="133"/>
      <c r="X630" s="133"/>
      <c r="Y630" s="133"/>
      <c r="Z630" s="133"/>
      <c r="AA630" s="133"/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/>
      <c r="AQ630" s="133"/>
      <c r="AR630" s="133"/>
      <c r="AS630" s="133"/>
      <c r="AT630" s="133"/>
    </row>
    <row r="631" spans="1:46" ht="12.75" customHeight="1">
      <c r="A631" s="133"/>
      <c r="B631" s="133"/>
      <c r="C631" s="133"/>
      <c r="D631" s="133"/>
      <c r="E631" s="133"/>
      <c r="F631" s="18"/>
      <c r="G631" s="133"/>
      <c r="H631" s="133"/>
      <c r="I631" s="133"/>
      <c r="J631" s="133"/>
      <c r="K631" s="133"/>
      <c r="L631" s="133"/>
      <c r="M631" s="133"/>
      <c r="N631" s="133"/>
      <c r="O631" s="133"/>
      <c r="P631" s="1"/>
      <c r="Q631" s="1"/>
      <c r="R631" s="1"/>
      <c r="S631" s="1"/>
      <c r="T631" s="133"/>
      <c r="U631" s="133"/>
      <c r="V631" s="133"/>
      <c r="W631" s="133"/>
      <c r="X631" s="133"/>
      <c r="Y631" s="133"/>
      <c r="Z631" s="133"/>
      <c r="AA631" s="133"/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/>
      <c r="AQ631" s="133"/>
      <c r="AR631" s="133"/>
      <c r="AS631" s="133"/>
      <c r="AT631" s="133"/>
    </row>
    <row r="632" spans="1:46" ht="12.75" customHeight="1">
      <c r="A632" s="133"/>
      <c r="B632" s="133"/>
      <c r="C632" s="133"/>
      <c r="D632" s="133"/>
      <c r="E632" s="133"/>
      <c r="F632" s="18"/>
      <c r="G632" s="133"/>
      <c r="H632" s="133"/>
      <c r="I632" s="133"/>
      <c r="J632" s="133"/>
      <c r="K632" s="133"/>
      <c r="L632" s="133"/>
      <c r="M632" s="133"/>
      <c r="N632" s="133"/>
      <c r="O632" s="133"/>
      <c r="P632" s="1"/>
      <c r="Q632" s="1"/>
      <c r="R632" s="1"/>
      <c r="S632" s="1"/>
      <c r="T632" s="13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/>
      <c r="AQ632" s="133"/>
      <c r="AR632" s="133"/>
      <c r="AS632" s="133"/>
      <c r="AT632" s="133"/>
    </row>
    <row r="633" spans="1:46" ht="12.75" customHeight="1">
      <c r="A633" s="133"/>
      <c r="B633" s="133"/>
      <c r="C633" s="133"/>
      <c r="D633" s="133"/>
      <c r="E633" s="133"/>
      <c r="F633" s="18"/>
      <c r="G633" s="133"/>
      <c r="H633" s="133"/>
      <c r="I633" s="133"/>
      <c r="J633" s="133"/>
      <c r="K633" s="133"/>
      <c r="L633" s="133"/>
      <c r="M633" s="133"/>
      <c r="N633" s="133"/>
      <c r="O633" s="133"/>
      <c r="P633" s="1"/>
      <c r="Q633" s="1"/>
      <c r="R633" s="1"/>
      <c r="S633" s="1"/>
      <c r="T633" s="133"/>
      <c r="U633" s="133"/>
      <c r="V633" s="133"/>
      <c r="W633" s="133"/>
      <c r="X633" s="133"/>
      <c r="Y633" s="133"/>
      <c r="Z633" s="133"/>
      <c r="AA633" s="133"/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/>
      <c r="AQ633" s="133"/>
      <c r="AR633" s="133"/>
      <c r="AS633" s="133"/>
      <c r="AT633" s="133"/>
    </row>
    <row r="634" spans="1:46" ht="12.75" customHeight="1">
      <c r="A634" s="133"/>
      <c r="B634" s="133"/>
      <c r="C634" s="133"/>
      <c r="D634" s="133"/>
      <c r="E634" s="133"/>
      <c r="F634" s="18"/>
      <c r="G634" s="133"/>
      <c r="H634" s="133"/>
      <c r="I634" s="133"/>
      <c r="J634" s="133"/>
      <c r="K634" s="133"/>
      <c r="L634" s="133"/>
      <c r="M634" s="133"/>
      <c r="N634" s="133"/>
      <c r="O634" s="133"/>
      <c r="P634" s="1"/>
      <c r="Q634" s="1"/>
      <c r="R634" s="1"/>
      <c r="S634" s="1"/>
      <c r="T634" s="133"/>
      <c r="U634" s="133"/>
      <c r="V634" s="133"/>
      <c r="W634" s="133"/>
      <c r="X634" s="133"/>
      <c r="Y634" s="133"/>
      <c r="Z634" s="133"/>
      <c r="AA634" s="133"/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/>
      <c r="AQ634" s="133"/>
      <c r="AR634" s="133"/>
      <c r="AS634" s="133"/>
      <c r="AT634" s="133"/>
    </row>
    <row r="635" spans="1:46" ht="12.75" customHeight="1">
      <c r="A635" s="133"/>
      <c r="B635" s="133"/>
      <c r="C635" s="133"/>
      <c r="D635" s="133"/>
      <c r="E635" s="133"/>
      <c r="F635" s="18"/>
      <c r="G635" s="133"/>
      <c r="H635" s="133"/>
      <c r="I635" s="133"/>
      <c r="J635" s="133"/>
      <c r="K635" s="133"/>
      <c r="L635" s="133"/>
      <c r="M635" s="133"/>
      <c r="N635" s="133"/>
      <c r="O635" s="133"/>
      <c r="P635" s="1"/>
      <c r="Q635" s="1"/>
      <c r="R635" s="1"/>
      <c r="S635" s="1"/>
      <c r="T635" s="133"/>
      <c r="U635" s="133"/>
      <c r="V635" s="133"/>
      <c r="W635" s="133"/>
      <c r="X635" s="133"/>
      <c r="Y635" s="133"/>
      <c r="Z635" s="133"/>
      <c r="AA635" s="133"/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/>
      <c r="AQ635" s="133"/>
      <c r="AR635" s="133"/>
      <c r="AS635" s="133"/>
      <c r="AT635" s="133"/>
    </row>
    <row r="636" spans="1:46" ht="12.75" customHeight="1">
      <c r="A636" s="133"/>
      <c r="B636" s="133"/>
      <c r="C636" s="133"/>
      <c r="D636" s="133"/>
      <c r="E636" s="133"/>
      <c r="F636" s="18"/>
      <c r="G636" s="133"/>
      <c r="H636" s="133"/>
      <c r="I636" s="133"/>
      <c r="J636" s="133"/>
      <c r="K636" s="133"/>
      <c r="L636" s="133"/>
      <c r="M636" s="133"/>
      <c r="N636" s="133"/>
      <c r="O636" s="133"/>
      <c r="P636" s="1"/>
      <c r="Q636" s="1"/>
      <c r="R636" s="1"/>
      <c r="S636" s="1"/>
      <c r="T636" s="133"/>
      <c r="U636" s="133"/>
      <c r="V636" s="133"/>
      <c r="W636" s="133"/>
      <c r="X636" s="133"/>
      <c r="Y636" s="133"/>
      <c r="Z636" s="133"/>
      <c r="AA636" s="133"/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/>
      <c r="AQ636" s="133"/>
      <c r="AR636" s="133"/>
      <c r="AS636" s="133"/>
      <c r="AT636" s="133"/>
    </row>
    <row r="637" spans="1:46" ht="12.75" customHeight="1">
      <c r="A637" s="133"/>
      <c r="B637" s="133"/>
      <c r="C637" s="133"/>
      <c r="D637" s="133"/>
      <c r="E637" s="133"/>
      <c r="F637" s="18"/>
      <c r="G637" s="133"/>
      <c r="H637" s="133"/>
      <c r="I637" s="133"/>
      <c r="J637" s="133"/>
      <c r="K637" s="133"/>
      <c r="L637" s="133"/>
      <c r="M637" s="133"/>
      <c r="N637" s="133"/>
      <c r="O637" s="133"/>
      <c r="P637" s="1"/>
      <c r="Q637" s="1"/>
      <c r="R637" s="1"/>
      <c r="S637" s="1"/>
      <c r="T637" s="133"/>
      <c r="U637" s="133"/>
      <c r="V637" s="133"/>
      <c r="W637" s="133"/>
      <c r="X637" s="133"/>
      <c r="Y637" s="133"/>
      <c r="Z637" s="133"/>
      <c r="AA637" s="133"/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/>
      <c r="AQ637" s="133"/>
      <c r="AR637" s="133"/>
      <c r="AS637" s="133"/>
      <c r="AT637" s="133"/>
    </row>
    <row r="638" spans="1:46" ht="12.75" customHeight="1">
      <c r="A638" s="133"/>
      <c r="B638" s="133"/>
      <c r="C638" s="133"/>
      <c r="D638" s="133"/>
      <c r="E638" s="133"/>
      <c r="F638" s="18"/>
      <c r="G638" s="133"/>
      <c r="H638" s="133"/>
      <c r="I638" s="133"/>
      <c r="J638" s="133"/>
      <c r="K638" s="133"/>
      <c r="L638" s="133"/>
      <c r="M638" s="133"/>
      <c r="N638" s="133"/>
      <c r="O638" s="133"/>
      <c r="P638" s="1"/>
      <c r="Q638" s="1"/>
      <c r="R638" s="1"/>
      <c r="S638" s="1"/>
      <c r="T638" s="133"/>
      <c r="U638" s="133"/>
      <c r="V638" s="133"/>
      <c r="W638" s="133"/>
      <c r="X638" s="133"/>
      <c r="Y638" s="133"/>
      <c r="Z638" s="133"/>
      <c r="AA638" s="133"/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/>
      <c r="AQ638" s="133"/>
      <c r="AR638" s="133"/>
      <c r="AS638" s="133"/>
      <c r="AT638" s="133"/>
    </row>
    <row r="639" spans="1:46" ht="12.75" customHeight="1">
      <c r="A639" s="133"/>
      <c r="B639" s="133"/>
      <c r="C639" s="133"/>
      <c r="D639" s="133"/>
      <c r="E639" s="133"/>
      <c r="F639" s="18"/>
      <c r="G639" s="133"/>
      <c r="H639" s="133"/>
      <c r="I639" s="133"/>
      <c r="J639" s="133"/>
      <c r="K639" s="133"/>
      <c r="L639" s="133"/>
      <c r="M639" s="133"/>
      <c r="N639" s="133"/>
      <c r="O639" s="133"/>
      <c r="P639" s="1"/>
      <c r="Q639" s="1"/>
      <c r="R639" s="1"/>
      <c r="S639" s="1"/>
      <c r="T639" s="133"/>
      <c r="U639" s="133"/>
      <c r="V639" s="133"/>
      <c r="W639" s="133"/>
      <c r="X639" s="133"/>
      <c r="Y639" s="133"/>
      <c r="Z639" s="133"/>
      <c r="AA639" s="133"/>
      <c r="AB639" s="133"/>
      <c r="AC639" s="133"/>
      <c r="AD639" s="133"/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/>
      <c r="AQ639" s="133"/>
      <c r="AR639" s="133"/>
      <c r="AS639" s="133"/>
      <c r="AT639" s="133"/>
    </row>
    <row r="640" spans="1:46" ht="12.75" customHeight="1">
      <c r="A640" s="133"/>
      <c r="B640" s="133"/>
      <c r="C640" s="133"/>
      <c r="D640" s="133"/>
      <c r="E640" s="133"/>
      <c r="F640" s="18"/>
      <c r="G640" s="133"/>
      <c r="H640" s="133"/>
      <c r="I640" s="133"/>
      <c r="J640" s="133"/>
      <c r="K640" s="133"/>
      <c r="L640" s="133"/>
      <c r="M640" s="133"/>
      <c r="N640" s="133"/>
      <c r="O640" s="133"/>
      <c r="P640" s="1"/>
      <c r="Q640" s="1"/>
      <c r="R640" s="1"/>
      <c r="S640" s="1"/>
      <c r="T640" s="133"/>
      <c r="U640" s="133"/>
      <c r="V640" s="133"/>
      <c r="W640" s="133"/>
      <c r="X640" s="133"/>
      <c r="Y640" s="133"/>
      <c r="Z640" s="133"/>
      <c r="AA640" s="133"/>
      <c r="AB640" s="133"/>
      <c r="AC640" s="133"/>
      <c r="AD640" s="133"/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/>
      <c r="AQ640" s="133"/>
      <c r="AR640" s="133"/>
      <c r="AS640" s="133"/>
      <c r="AT640" s="133"/>
    </row>
    <row r="641" spans="1:46" ht="12.75" customHeight="1">
      <c r="A641" s="133"/>
      <c r="B641" s="133"/>
      <c r="C641" s="133"/>
      <c r="D641" s="133"/>
      <c r="E641" s="133"/>
      <c r="F641" s="18"/>
      <c r="G641" s="133"/>
      <c r="H641" s="133"/>
      <c r="I641" s="133"/>
      <c r="J641" s="133"/>
      <c r="K641" s="133"/>
      <c r="L641" s="133"/>
      <c r="M641" s="133"/>
      <c r="N641" s="133"/>
      <c r="O641" s="133"/>
      <c r="P641" s="1"/>
      <c r="Q641" s="1"/>
      <c r="R641" s="1"/>
      <c r="S641" s="1"/>
      <c r="T641" s="133"/>
      <c r="U641" s="133"/>
      <c r="V641" s="133"/>
      <c r="W641" s="133"/>
      <c r="X641" s="133"/>
      <c r="Y641" s="133"/>
      <c r="Z641" s="133"/>
      <c r="AA641" s="133"/>
      <c r="AB641" s="133"/>
      <c r="AC641" s="133"/>
      <c r="AD641" s="133"/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/>
      <c r="AQ641" s="133"/>
      <c r="AR641" s="133"/>
      <c r="AS641" s="133"/>
      <c r="AT641" s="133"/>
    </row>
    <row r="642" spans="1:46" ht="12.75" customHeight="1">
      <c r="A642" s="133"/>
      <c r="B642" s="133"/>
      <c r="C642" s="133"/>
      <c r="D642" s="133"/>
      <c r="E642" s="133"/>
      <c r="F642" s="18"/>
      <c r="G642" s="133"/>
      <c r="H642" s="133"/>
      <c r="I642" s="133"/>
      <c r="J642" s="133"/>
      <c r="K642" s="133"/>
      <c r="L642" s="133"/>
      <c r="M642" s="133"/>
      <c r="N642" s="133"/>
      <c r="O642" s="133"/>
      <c r="P642" s="1"/>
      <c r="Q642" s="1"/>
      <c r="R642" s="1"/>
      <c r="S642" s="1"/>
      <c r="T642" s="133"/>
      <c r="U642" s="133"/>
      <c r="V642" s="133"/>
      <c r="W642" s="133"/>
      <c r="X642" s="133"/>
      <c r="Y642" s="133"/>
      <c r="Z642" s="133"/>
      <c r="AA642" s="133"/>
      <c r="AB642" s="133"/>
      <c r="AC642" s="133"/>
      <c r="AD642" s="133"/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/>
      <c r="AQ642" s="133"/>
      <c r="AR642" s="133"/>
      <c r="AS642" s="133"/>
      <c r="AT642" s="133"/>
    </row>
    <row r="643" spans="1:46" ht="12.75" customHeight="1">
      <c r="A643" s="133"/>
      <c r="B643" s="133"/>
      <c r="C643" s="133"/>
      <c r="D643" s="133"/>
      <c r="E643" s="133"/>
      <c r="F643" s="18"/>
      <c r="G643" s="133"/>
      <c r="H643" s="133"/>
      <c r="I643" s="133"/>
      <c r="J643" s="133"/>
      <c r="K643" s="133"/>
      <c r="L643" s="133"/>
      <c r="M643" s="133"/>
      <c r="N643" s="133"/>
      <c r="O643" s="133"/>
      <c r="P643" s="1"/>
      <c r="Q643" s="1"/>
      <c r="R643" s="1"/>
      <c r="S643" s="1"/>
      <c r="T643" s="133"/>
      <c r="U643" s="133"/>
      <c r="V643" s="133"/>
      <c r="W643" s="133"/>
      <c r="X643" s="133"/>
      <c r="Y643" s="133"/>
      <c r="Z643" s="133"/>
      <c r="AA643" s="133"/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/>
      <c r="AQ643" s="133"/>
      <c r="AR643" s="133"/>
      <c r="AS643" s="133"/>
      <c r="AT643" s="133"/>
    </row>
    <row r="644" spans="1:46" ht="12.75" customHeight="1">
      <c r="A644" s="133"/>
      <c r="B644" s="133"/>
      <c r="C644" s="133"/>
      <c r="D644" s="133"/>
      <c r="E644" s="133"/>
      <c r="F644" s="18"/>
      <c r="G644" s="133"/>
      <c r="H644" s="133"/>
      <c r="I644" s="133"/>
      <c r="J644" s="133"/>
      <c r="K644" s="133"/>
      <c r="L644" s="133"/>
      <c r="M644" s="133"/>
      <c r="N644" s="133"/>
      <c r="O644" s="133"/>
      <c r="P644" s="1"/>
      <c r="Q644" s="1"/>
      <c r="R644" s="1"/>
      <c r="S644" s="1"/>
      <c r="T644" s="133"/>
      <c r="U644" s="133"/>
      <c r="V644" s="133"/>
      <c r="W644" s="133"/>
      <c r="X644" s="133"/>
      <c r="Y644" s="133"/>
      <c r="Z644" s="133"/>
      <c r="AA644" s="133"/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/>
      <c r="AQ644" s="133"/>
      <c r="AR644" s="133"/>
      <c r="AS644" s="133"/>
      <c r="AT644" s="133"/>
    </row>
    <row r="645" spans="1:46" ht="12.75" customHeight="1">
      <c r="A645" s="133"/>
      <c r="B645" s="133"/>
      <c r="C645" s="133"/>
      <c r="D645" s="133"/>
      <c r="E645" s="133"/>
      <c r="F645" s="18"/>
      <c r="G645" s="133"/>
      <c r="H645" s="133"/>
      <c r="I645" s="133"/>
      <c r="J645" s="133"/>
      <c r="K645" s="133"/>
      <c r="L645" s="133"/>
      <c r="M645" s="133"/>
      <c r="N645" s="133"/>
      <c r="O645" s="133"/>
      <c r="P645" s="1"/>
      <c r="Q645" s="1"/>
      <c r="R645" s="1"/>
      <c r="S645" s="1"/>
      <c r="T645" s="133"/>
      <c r="U645" s="133"/>
      <c r="V645" s="133"/>
      <c r="W645" s="133"/>
      <c r="X645" s="133"/>
      <c r="Y645" s="133"/>
      <c r="Z645" s="133"/>
      <c r="AA645" s="133"/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/>
      <c r="AQ645" s="133"/>
      <c r="AR645" s="133"/>
      <c r="AS645" s="133"/>
      <c r="AT645" s="133"/>
    </row>
    <row r="646" spans="1:46" ht="12.75" customHeight="1">
      <c r="A646" s="133"/>
      <c r="B646" s="133"/>
      <c r="C646" s="133"/>
      <c r="D646" s="133"/>
      <c r="E646" s="133"/>
      <c r="F646" s="18"/>
      <c r="G646" s="133"/>
      <c r="H646" s="133"/>
      <c r="I646" s="133"/>
      <c r="J646" s="133"/>
      <c r="K646" s="133"/>
      <c r="L646" s="133"/>
      <c r="M646" s="133"/>
      <c r="N646" s="133"/>
      <c r="O646" s="133"/>
      <c r="P646" s="1"/>
      <c r="Q646" s="1"/>
      <c r="R646" s="1"/>
      <c r="S646" s="1"/>
      <c r="T646" s="133"/>
      <c r="U646" s="133"/>
      <c r="V646" s="133"/>
      <c r="W646" s="133"/>
      <c r="X646" s="133"/>
      <c r="Y646" s="133"/>
      <c r="Z646" s="133"/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/>
      <c r="AQ646" s="133"/>
      <c r="AR646" s="133"/>
      <c r="AS646" s="133"/>
      <c r="AT646" s="133"/>
    </row>
    <row r="647" spans="1:46" ht="12.75" customHeight="1">
      <c r="A647" s="133"/>
      <c r="B647" s="133"/>
      <c r="C647" s="133"/>
      <c r="D647" s="133"/>
      <c r="E647" s="133"/>
      <c r="F647" s="18"/>
      <c r="G647" s="133"/>
      <c r="H647" s="133"/>
      <c r="I647" s="133"/>
      <c r="J647" s="133"/>
      <c r="K647" s="133"/>
      <c r="L647" s="133"/>
      <c r="M647" s="133"/>
      <c r="N647" s="133"/>
      <c r="O647" s="133"/>
      <c r="P647" s="1"/>
      <c r="Q647" s="1"/>
      <c r="R647" s="1"/>
      <c r="S647" s="1"/>
      <c r="T647" s="133"/>
      <c r="U647" s="133"/>
      <c r="V647" s="133"/>
      <c r="W647" s="133"/>
      <c r="X647" s="133"/>
      <c r="Y647" s="133"/>
      <c r="Z647" s="133"/>
      <c r="AA647" s="133"/>
      <c r="AB647" s="133"/>
      <c r="AC647" s="133"/>
      <c r="AD647" s="133"/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</row>
    <row r="648" spans="1:46" ht="12.75" customHeight="1">
      <c r="A648" s="133"/>
      <c r="B648" s="133"/>
      <c r="C648" s="133"/>
      <c r="D648" s="133"/>
      <c r="E648" s="133"/>
      <c r="F648" s="18"/>
      <c r="G648" s="133"/>
      <c r="H648" s="133"/>
      <c r="I648" s="133"/>
      <c r="J648" s="133"/>
      <c r="K648" s="133"/>
      <c r="L648" s="133"/>
      <c r="M648" s="133"/>
      <c r="N648" s="133"/>
      <c r="O648" s="133"/>
      <c r="P648" s="1"/>
      <c r="Q648" s="1"/>
      <c r="R648" s="1"/>
      <c r="S648" s="1"/>
      <c r="T648" s="133"/>
      <c r="U648" s="133"/>
      <c r="V648" s="133"/>
      <c r="W648" s="133"/>
      <c r="X648" s="133"/>
      <c r="Y648" s="133"/>
      <c r="Z648" s="133"/>
      <c r="AA648" s="133"/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</row>
    <row r="649" spans="1:46" ht="12.75" customHeight="1">
      <c r="A649" s="133"/>
      <c r="B649" s="133"/>
      <c r="C649" s="133"/>
      <c r="D649" s="133"/>
      <c r="E649" s="133"/>
      <c r="F649" s="18"/>
      <c r="G649" s="133"/>
      <c r="H649" s="133"/>
      <c r="I649" s="133"/>
      <c r="J649" s="133"/>
      <c r="K649" s="133"/>
      <c r="L649" s="133"/>
      <c r="M649" s="133"/>
      <c r="N649" s="133"/>
      <c r="O649" s="133"/>
      <c r="P649" s="1"/>
      <c r="Q649" s="1"/>
      <c r="R649" s="1"/>
      <c r="S649" s="1"/>
      <c r="T649" s="133"/>
      <c r="U649" s="133"/>
      <c r="V649" s="133"/>
      <c r="W649" s="133"/>
      <c r="X649" s="133"/>
      <c r="Y649" s="133"/>
      <c r="Z649" s="133"/>
      <c r="AA649" s="133"/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</row>
    <row r="650" spans="1:46" ht="12.75" customHeight="1">
      <c r="A650" s="133"/>
      <c r="B650" s="133"/>
      <c r="C650" s="133"/>
      <c r="D650" s="133"/>
      <c r="E650" s="133"/>
      <c r="F650" s="18"/>
      <c r="G650" s="133"/>
      <c r="H650" s="133"/>
      <c r="I650" s="133"/>
      <c r="J650" s="133"/>
      <c r="K650" s="133"/>
      <c r="L650" s="133"/>
      <c r="M650" s="133"/>
      <c r="N650" s="133"/>
      <c r="O650" s="133"/>
      <c r="P650" s="1"/>
      <c r="Q650" s="1"/>
      <c r="R650" s="1"/>
      <c r="S650" s="1"/>
      <c r="T650" s="133"/>
      <c r="U650" s="133"/>
      <c r="V650" s="133"/>
      <c r="W650" s="133"/>
      <c r="X650" s="133"/>
      <c r="Y650" s="133"/>
      <c r="Z650" s="133"/>
      <c r="AA650" s="133"/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</row>
    <row r="651" spans="1:46" ht="12.75" customHeight="1">
      <c r="A651" s="133"/>
      <c r="B651" s="133"/>
      <c r="C651" s="133"/>
      <c r="D651" s="133"/>
      <c r="E651" s="133"/>
      <c r="F651" s="18"/>
      <c r="G651" s="133"/>
      <c r="H651" s="133"/>
      <c r="I651" s="133"/>
      <c r="J651" s="133"/>
      <c r="K651" s="133"/>
      <c r="L651" s="133"/>
      <c r="M651" s="133"/>
      <c r="N651" s="133"/>
      <c r="O651" s="133"/>
      <c r="P651" s="1"/>
      <c r="Q651" s="1"/>
      <c r="R651" s="1"/>
      <c r="S651" s="1"/>
      <c r="T651" s="133"/>
      <c r="U651" s="133"/>
      <c r="V651" s="133"/>
      <c r="W651" s="133"/>
      <c r="X651" s="133"/>
      <c r="Y651" s="133"/>
      <c r="Z651" s="133"/>
      <c r="AA651" s="133"/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</row>
    <row r="652" spans="1:46" ht="12.75" customHeight="1">
      <c r="A652" s="133"/>
      <c r="B652" s="133"/>
      <c r="C652" s="133"/>
      <c r="D652" s="133"/>
      <c r="E652" s="133"/>
      <c r="F652" s="18"/>
      <c r="G652" s="133"/>
      <c r="H652" s="133"/>
      <c r="I652" s="133"/>
      <c r="J652" s="133"/>
      <c r="K652" s="133"/>
      <c r="L652" s="133"/>
      <c r="M652" s="133"/>
      <c r="N652" s="133"/>
      <c r="O652" s="133"/>
      <c r="P652" s="1"/>
      <c r="Q652" s="1"/>
      <c r="R652" s="1"/>
      <c r="S652" s="1"/>
      <c r="T652" s="133"/>
      <c r="U652" s="133"/>
      <c r="V652" s="133"/>
      <c r="W652" s="133"/>
      <c r="X652" s="133"/>
      <c r="Y652" s="133"/>
      <c r="Z652" s="133"/>
      <c r="AA652" s="133"/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</row>
    <row r="653" spans="1:46" ht="12.75" customHeight="1">
      <c r="A653" s="133"/>
      <c r="B653" s="133"/>
      <c r="C653" s="133"/>
      <c r="D653" s="133"/>
      <c r="E653" s="133"/>
      <c r="F653" s="18"/>
      <c r="G653" s="133"/>
      <c r="H653" s="133"/>
      <c r="I653" s="133"/>
      <c r="J653" s="133"/>
      <c r="K653" s="133"/>
      <c r="L653" s="133"/>
      <c r="M653" s="133"/>
      <c r="N653" s="133"/>
      <c r="O653" s="133"/>
      <c r="P653" s="1"/>
      <c r="Q653" s="1"/>
      <c r="R653" s="1"/>
      <c r="S653" s="1"/>
      <c r="T653" s="133"/>
      <c r="U653" s="133"/>
      <c r="V653" s="133"/>
      <c r="W653" s="133"/>
      <c r="X653" s="133"/>
      <c r="Y653" s="133"/>
      <c r="Z653" s="133"/>
      <c r="AA653" s="133"/>
      <c r="AB653" s="133"/>
      <c r="AC653" s="133"/>
      <c r="AD653" s="133"/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</row>
    <row r="654" spans="1:46" ht="12.75" customHeight="1">
      <c r="A654" s="133"/>
      <c r="B654" s="133"/>
      <c r="C654" s="133"/>
      <c r="D654" s="133"/>
      <c r="E654" s="133"/>
      <c r="F654" s="18"/>
      <c r="G654" s="133"/>
      <c r="H654" s="133"/>
      <c r="I654" s="133"/>
      <c r="J654" s="133"/>
      <c r="K654" s="133"/>
      <c r="L654" s="133"/>
      <c r="M654" s="133"/>
      <c r="N654" s="133"/>
      <c r="O654" s="133"/>
      <c r="P654" s="1"/>
      <c r="Q654" s="1"/>
      <c r="R654" s="1"/>
      <c r="S654" s="1"/>
      <c r="T654" s="133"/>
      <c r="U654" s="133"/>
      <c r="V654" s="133"/>
      <c r="W654" s="133"/>
      <c r="X654" s="133"/>
      <c r="Y654" s="133"/>
      <c r="Z654" s="133"/>
      <c r="AA654" s="133"/>
      <c r="AB654" s="133"/>
      <c r="AC654" s="133"/>
      <c r="AD654" s="133"/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</row>
    <row r="655" spans="1:46" ht="12.75" customHeight="1">
      <c r="A655" s="133"/>
      <c r="B655" s="133"/>
      <c r="C655" s="133"/>
      <c r="D655" s="133"/>
      <c r="E655" s="133"/>
      <c r="F655" s="18"/>
      <c r="G655" s="133"/>
      <c r="H655" s="133"/>
      <c r="I655" s="133"/>
      <c r="J655" s="133"/>
      <c r="K655" s="133"/>
      <c r="L655" s="133"/>
      <c r="M655" s="133"/>
      <c r="N655" s="133"/>
      <c r="O655" s="133"/>
      <c r="P655" s="1"/>
      <c r="Q655" s="1"/>
      <c r="R655" s="1"/>
      <c r="S655" s="1"/>
      <c r="T655" s="133"/>
      <c r="U655" s="133"/>
      <c r="V655" s="133"/>
      <c r="W655" s="133"/>
      <c r="X655" s="133"/>
      <c r="Y655" s="133"/>
      <c r="Z655" s="133"/>
      <c r="AA655" s="133"/>
      <c r="AB655" s="133"/>
      <c r="AC655" s="133"/>
      <c r="AD655" s="133"/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</row>
    <row r="656" spans="1:46" ht="12.75" customHeight="1">
      <c r="A656" s="133"/>
      <c r="B656" s="133"/>
      <c r="C656" s="133"/>
      <c r="D656" s="133"/>
      <c r="E656" s="133"/>
      <c r="F656" s="18"/>
      <c r="G656" s="133"/>
      <c r="H656" s="133"/>
      <c r="I656" s="133"/>
      <c r="J656" s="133"/>
      <c r="K656" s="133"/>
      <c r="L656" s="133"/>
      <c r="M656" s="133"/>
      <c r="N656" s="133"/>
      <c r="O656" s="133"/>
      <c r="P656" s="1"/>
      <c r="Q656" s="1"/>
      <c r="R656" s="1"/>
      <c r="S656" s="1"/>
      <c r="T656" s="133"/>
      <c r="U656" s="133"/>
      <c r="V656" s="133"/>
      <c r="W656" s="133"/>
      <c r="X656" s="133"/>
      <c r="Y656" s="133"/>
      <c r="Z656" s="133"/>
      <c r="AA656" s="133"/>
      <c r="AB656" s="133"/>
      <c r="AC656" s="133"/>
      <c r="AD656" s="133"/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</row>
    <row r="657" spans="1:46" ht="12.75" customHeight="1">
      <c r="A657" s="133"/>
      <c r="B657" s="133"/>
      <c r="C657" s="133"/>
      <c r="D657" s="133"/>
      <c r="E657" s="133"/>
      <c r="F657" s="18"/>
      <c r="G657" s="133"/>
      <c r="H657" s="133"/>
      <c r="I657" s="133"/>
      <c r="J657" s="133"/>
      <c r="K657" s="133"/>
      <c r="L657" s="133"/>
      <c r="M657" s="133"/>
      <c r="N657" s="133"/>
      <c r="O657" s="133"/>
      <c r="P657" s="1"/>
      <c r="Q657" s="1"/>
      <c r="R657" s="1"/>
      <c r="S657" s="1"/>
      <c r="T657" s="133"/>
      <c r="U657" s="133"/>
      <c r="V657" s="133"/>
      <c r="W657" s="133"/>
      <c r="X657" s="133"/>
      <c r="Y657" s="133"/>
      <c r="Z657" s="133"/>
      <c r="AA657" s="133"/>
      <c r="AB657" s="133"/>
      <c r="AC657" s="133"/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/>
      <c r="AQ657" s="133"/>
      <c r="AR657" s="133"/>
      <c r="AS657" s="133"/>
      <c r="AT657" s="133"/>
    </row>
    <row r="658" spans="1:46" ht="12.75" customHeight="1">
      <c r="A658" s="133"/>
      <c r="B658" s="133"/>
      <c r="C658" s="133"/>
      <c r="D658" s="133"/>
      <c r="E658" s="133"/>
      <c r="F658" s="18"/>
      <c r="G658" s="133"/>
      <c r="H658" s="133"/>
      <c r="I658" s="133"/>
      <c r="J658" s="133"/>
      <c r="K658" s="133"/>
      <c r="L658" s="133"/>
      <c r="M658" s="133"/>
      <c r="N658" s="133"/>
      <c r="O658" s="133"/>
      <c r="P658" s="1"/>
      <c r="Q658" s="1"/>
      <c r="R658" s="1"/>
      <c r="S658" s="1"/>
      <c r="T658" s="133"/>
      <c r="U658" s="133"/>
      <c r="V658" s="133"/>
      <c r="W658" s="133"/>
      <c r="X658" s="133"/>
      <c r="Y658" s="133"/>
      <c r="Z658" s="133"/>
      <c r="AA658" s="133"/>
      <c r="AB658" s="133"/>
      <c r="AC658" s="133"/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/>
      <c r="AQ658" s="133"/>
      <c r="AR658" s="133"/>
      <c r="AS658" s="133"/>
      <c r="AT658" s="133"/>
    </row>
    <row r="659" spans="1:46" ht="12.75" customHeight="1">
      <c r="A659" s="133"/>
      <c r="B659" s="133"/>
      <c r="C659" s="133"/>
      <c r="D659" s="133"/>
      <c r="E659" s="133"/>
      <c r="F659" s="18"/>
      <c r="G659" s="133"/>
      <c r="H659" s="133"/>
      <c r="I659" s="133"/>
      <c r="J659" s="133"/>
      <c r="K659" s="133"/>
      <c r="L659" s="133"/>
      <c r="M659" s="133"/>
      <c r="N659" s="133"/>
      <c r="O659" s="133"/>
      <c r="P659" s="1"/>
      <c r="Q659" s="1"/>
      <c r="R659" s="1"/>
      <c r="S659" s="1"/>
      <c r="T659" s="133"/>
      <c r="U659" s="133"/>
      <c r="V659" s="133"/>
      <c r="W659" s="133"/>
      <c r="X659" s="133"/>
      <c r="Y659" s="133"/>
      <c r="Z659" s="133"/>
      <c r="AA659" s="133"/>
      <c r="AB659" s="133"/>
      <c r="AC659" s="133"/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/>
      <c r="AQ659" s="133"/>
      <c r="AR659" s="133"/>
      <c r="AS659" s="133"/>
      <c r="AT659" s="133"/>
    </row>
    <row r="660" spans="1:46" ht="12.75" customHeight="1">
      <c r="A660" s="133"/>
      <c r="B660" s="133"/>
      <c r="C660" s="133"/>
      <c r="D660" s="133"/>
      <c r="E660" s="133"/>
      <c r="F660" s="18"/>
      <c r="G660" s="133"/>
      <c r="H660" s="133"/>
      <c r="I660" s="133"/>
      <c r="J660" s="133"/>
      <c r="K660" s="133"/>
      <c r="L660" s="133"/>
      <c r="M660" s="133"/>
      <c r="N660" s="133"/>
      <c r="O660" s="133"/>
      <c r="P660" s="1"/>
      <c r="Q660" s="1"/>
      <c r="R660" s="1"/>
      <c r="S660" s="1"/>
      <c r="T660" s="133"/>
      <c r="U660" s="133"/>
      <c r="V660" s="133"/>
      <c r="W660" s="133"/>
      <c r="X660" s="133"/>
      <c r="Y660" s="133"/>
      <c r="Z660" s="133"/>
      <c r="AA660" s="133"/>
      <c r="AB660" s="133"/>
      <c r="AC660" s="133"/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/>
      <c r="AQ660" s="133"/>
      <c r="AR660" s="133"/>
      <c r="AS660" s="133"/>
      <c r="AT660" s="133"/>
    </row>
    <row r="661" spans="1:46" ht="12.75" customHeight="1">
      <c r="A661" s="133"/>
      <c r="B661" s="133"/>
      <c r="C661" s="133"/>
      <c r="D661" s="133"/>
      <c r="E661" s="133"/>
      <c r="F661" s="18"/>
      <c r="G661" s="133"/>
      <c r="H661" s="133"/>
      <c r="I661" s="133"/>
      <c r="J661" s="133"/>
      <c r="K661" s="133"/>
      <c r="L661" s="133"/>
      <c r="M661" s="133"/>
      <c r="N661" s="133"/>
      <c r="O661" s="133"/>
      <c r="P661" s="1"/>
      <c r="Q661" s="1"/>
      <c r="R661" s="1"/>
      <c r="S661" s="1"/>
      <c r="T661" s="133"/>
      <c r="U661" s="133"/>
      <c r="V661" s="133"/>
      <c r="W661" s="133"/>
      <c r="X661" s="133"/>
      <c r="Y661" s="133"/>
      <c r="Z661" s="133"/>
      <c r="AA661" s="133"/>
      <c r="AB661" s="133"/>
      <c r="AC661" s="133"/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/>
      <c r="AQ661" s="133"/>
      <c r="AR661" s="133"/>
      <c r="AS661" s="133"/>
      <c r="AT661" s="133"/>
    </row>
    <row r="662" spans="1:46" ht="12.75" customHeight="1">
      <c r="A662" s="133"/>
      <c r="B662" s="133"/>
      <c r="C662" s="133"/>
      <c r="D662" s="133"/>
      <c r="E662" s="133"/>
      <c r="F662" s="18"/>
      <c r="G662" s="133"/>
      <c r="H662" s="133"/>
      <c r="I662" s="133"/>
      <c r="J662" s="133"/>
      <c r="K662" s="133"/>
      <c r="L662" s="133"/>
      <c r="M662" s="133"/>
      <c r="N662" s="133"/>
      <c r="O662" s="133"/>
      <c r="P662" s="1"/>
      <c r="Q662" s="1"/>
      <c r="R662" s="1"/>
      <c r="S662" s="1"/>
      <c r="T662" s="133"/>
      <c r="U662" s="133"/>
      <c r="V662" s="133"/>
      <c r="W662" s="133"/>
      <c r="X662" s="133"/>
      <c r="Y662" s="133"/>
      <c r="Z662" s="133"/>
      <c r="AA662" s="133"/>
      <c r="AB662" s="133"/>
      <c r="AC662" s="133"/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</row>
    <row r="663" spans="1:46" ht="12.75" customHeight="1">
      <c r="A663" s="133"/>
      <c r="B663" s="133"/>
      <c r="C663" s="133"/>
      <c r="D663" s="133"/>
      <c r="E663" s="133"/>
      <c r="F663" s="18"/>
      <c r="G663" s="133"/>
      <c r="H663" s="133"/>
      <c r="I663" s="133"/>
      <c r="J663" s="133"/>
      <c r="K663" s="133"/>
      <c r="L663" s="133"/>
      <c r="M663" s="133"/>
      <c r="N663" s="133"/>
      <c r="O663" s="133"/>
      <c r="P663" s="1"/>
      <c r="Q663" s="1"/>
      <c r="R663" s="1"/>
      <c r="S663" s="1"/>
      <c r="T663" s="133"/>
      <c r="U663" s="133"/>
      <c r="V663" s="133"/>
      <c r="W663" s="133"/>
      <c r="X663" s="133"/>
      <c r="Y663" s="133"/>
      <c r="Z663" s="133"/>
      <c r="AA663" s="133"/>
      <c r="AB663" s="133"/>
      <c r="AC663" s="133"/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</row>
    <row r="664" spans="1:46" ht="12.75" customHeight="1">
      <c r="A664" s="133"/>
      <c r="B664" s="133"/>
      <c r="C664" s="133"/>
      <c r="D664" s="133"/>
      <c r="E664" s="133"/>
      <c r="F664" s="18"/>
      <c r="G664" s="133"/>
      <c r="H664" s="133"/>
      <c r="I664" s="133"/>
      <c r="J664" s="133"/>
      <c r="K664" s="133"/>
      <c r="L664" s="133"/>
      <c r="M664" s="133"/>
      <c r="N664" s="133"/>
      <c r="O664" s="133"/>
      <c r="P664" s="1"/>
      <c r="Q664" s="1"/>
      <c r="R664" s="1"/>
      <c r="S664" s="1"/>
      <c r="T664" s="133"/>
      <c r="U664" s="133"/>
      <c r="V664" s="133"/>
      <c r="W664" s="133"/>
      <c r="X664" s="133"/>
      <c r="Y664" s="133"/>
      <c r="Z664" s="133"/>
      <c r="AA664" s="133"/>
      <c r="AB664" s="133"/>
      <c r="AC664" s="133"/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</row>
    <row r="665" spans="1:46" ht="12.75" customHeight="1">
      <c r="A665" s="133"/>
      <c r="B665" s="133"/>
      <c r="C665" s="133"/>
      <c r="D665" s="133"/>
      <c r="E665" s="133"/>
      <c r="F665" s="18"/>
      <c r="G665" s="133"/>
      <c r="H665" s="133"/>
      <c r="I665" s="133"/>
      <c r="J665" s="133"/>
      <c r="K665" s="133"/>
      <c r="L665" s="133"/>
      <c r="M665" s="133"/>
      <c r="N665" s="133"/>
      <c r="O665" s="133"/>
      <c r="P665" s="1"/>
      <c r="Q665" s="1"/>
      <c r="R665" s="1"/>
      <c r="S665" s="1"/>
      <c r="T665" s="133"/>
      <c r="U665" s="133"/>
      <c r="V665" s="133"/>
      <c r="W665" s="133"/>
      <c r="X665" s="133"/>
      <c r="Y665" s="133"/>
      <c r="Z665" s="133"/>
      <c r="AA665" s="133"/>
      <c r="AB665" s="133"/>
      <c r="AC665" s="133"/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</row>
    <row r="666" spans="1:46" ht="12.75" customHeight="1">
      <c r="A666" s="133"/>
      <c r="B666" s="133"/>
      <c r="C666" s="133"/>
      <c r="D666" s="133"/>
      <c r="E666" s="133"/>
      <c r="F666" s="18"/>
      <c r="G666" s="133"/>
      <c r="H666" s="133"/>
      <c r="I666" s="133"/>
      <c r="J666" s="133"/>
      <c r="K666" s="133"/>
      <c r="L666" s="133"/>
      <c r="M666" s="133"/>
      <c r="N666" s="133"/>
      <c r="O666" s="133"/>
      <c r="P666" s="1"/>
      <c r="Q666" s="1"/>
      <c r="R666" s="1"/>
      <c r="S666" s="1"/>
      <c r="T666" s="133"/>
      <c r="U666" s="133"/>
      <c r="V666" s="133"/>
      <c r="W666" s="133"/>
      <c r="X666" s="133"/>
      <c r="Y666" s="133"/>
      <c r="Z666" s="133"/>
      <c r="AA666" s="133"/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</row>
    <row r="667" spans="1:46" ht="12.75" customHeight="1">
      <c r="A667" s="133"/>
      <c r="B667" s="133"/>
      <c r="C667" s="133"/>
      <c r="D667" s="133"/>
      <c r="E667" s="133"/>
      <c r="F667" s="18"/>
      <c r="G667" s="133"/>
      <c r="H667" s="133"/>
      <c r="I667" s="133"/>
      <c r="J667" s="133"/>
      <c r="K667" s="133"/>
      <c r="L667" s="133"/>
      <c r="M667" s="133"/>
      <c r="N667" s="133"/>
      <c r="O667" s="133"/>
      <c r="P667" s="1"/>
      <c r="Q667" s="1"/>
      <c r="R667" s="1"/>
      <c r="S667" s="1"/>
      <c r="T667" s="133"/>
      <c r="U667" s="133"/>
      <c r="V667" s="133"/>
      <c r="W667" s="133"/>
      <c r="X667" s="133"/>
      <c r="Y667" s="133"/>
      <c r="Z667" s="133"/>
      <c r="AA667" s="133"/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</row>
    <row r="668" spans="1:46" ht="12.75" customHeight="1">
      <c r="A668" s="133"/>
      <c r="B668" s="133"/>
      <c r="C668" s="133"/>
      <c r="D668" s="133"/>
      <c r="E668" s="133"/>
      <c r="F668" s="18"/>
      <c r="G668" s="133"/>
      <c r="H668" s="133"/>
      <c r="I668" s="133"/>
      <c r="J668" s="133"/>
      <c r="K668" s="133"/>
      <c r="L668" s="133"/>
      <c r="M668" s="133"/>
      <c r="N668" s="133"/>
      <c r="O668" s="133"/>
      <c r="P668" s="1"/>
      <c r="Q668" s="1"/>
      <c r="R668" s="1"/>
      <c r="S668" s="1"/>
      <c r="T668" s="133"/>
      <c r="U668" s="133"/>
      <c r="V668" s="133"/>
      <c r="W668" s="133"/>
      <c r="X668" s="133"/>
      <c r="Y668" s="133"/>
      <c r="Z668" s="133"/>
      <c r="AA668" s="133"/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</row>
    <row r="669" spans="1:46" ht="12.75" customHeight="1">
      <c r="A669" s="133"/>
      <c r="B669" s="133"/>
      <c r="C669" s="133"/>
      <c r="D669" s="133"/>
      <c r="E669" s="133"/>
      <c r="F669" s="18"/>
      <c r="G669" s="133"/>
      <c r="H669" s="133"/>
      <c r="I669" s="133"/>
      <c r="J669" s="133"/>
      <c r="K669" s="133"/>
      <c r="L669" s="133"/>
      <c r="M669" s="133"/>
      <c r="N669" s="133"/>
      <c r="O669" s="133"/>
      <c r="P669" s="1"/>
      <c r="Q669" s="1"/>
      <c r="R669" s="1"/>
      <c r="S669" s="1"/>
      <c r="T669" s="133"/>
      <c r="U669" s="133"/>
      <c r="V669" s="133"/>
      <c r="W669" s="133"/>
      <c r="X669" s="133"/>
      <c r="Y669" s="133"/>
      <c r="Z669" s="133"/>
      <c r="AA669" s="133"/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</row>
    <row r="670" spans="1:46" ht="12.75" customHeight="1">
      <c r="A670" s="133"/>
      <c r="B670" s="133"/>
      <c r="C670" s="133"/>
      <c r="D670" s="133"/>
      <c r="E670" s="133"/>
      <c r="F670" s="18"/>
      <c r="G670" s="133"/>
      <c r="H670" s="133"/>
      <c r="I670" s="133"/>
      <c r="J670" s="133"/>
      <c r="K670" s="133"/>
      <c r="L670" s="133"/>
      <c r="M670" s="133"/>
      <c r="N670" s="133"/>
      <c r="O670" s="133"/>
      <c r="P670" s="1"/>
      <c r="Q670" s="1"/>
      <c r="R670" s="1"/>
      <c r="S670" s="1"/>
      <c r="T670" s="133"/>
      <c r="U670" s="133"/>
      <c r="V670" s="133"/>
      <c r="W670" s="133"/>
      <c r="X670" s="133"/>
      <c r="Y670" s="133"/>
      <c r="Z670" s="133"/>
      <c r="AA670" s="133"/>
      <c r="AB670" s="133"/>
      <c r="AC670" s="133"/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/>
      <c r="AQ670" s="133"/>
      <c r="AR670" s="133"/>
      <c r="AS670" s="133"/>
      <c r="AT670" s="133"/>
    </row>
    <row r="671" spans="1:46" ht="12.75" customHeight="1">
      <c r="A671" s="133"/>
      <c r="B671" s="133"/>
      <c r="C671" s="133"/>
      <c r="D671" s="133"/>
      <c r="E671" s="133"/>
      <c r="F671" s="18"/>
      <c r="G671" s="133"/>
      <c r="H671" s="133"/>
      <c r="I671" s="133"/>
      <c r="J671" s="133"/>
      <c r="K671" s="133"/>
      <c r="L671" s="133"/>
      <c r="M671" s="133"/>
      <c r="N671" s="133"/>
      <c r="O671" s="133"/>
      <c r="P671" s="1"/>
      <c r="Q671" s="1"/>
      <c r="R671" s="1"/>
      <c r="S671" s="1"/>
      <c r="T671" s="133"/>
      <c r="U671" s="133"/>
      <c r="V671" s="133"/>
      <c r="W671" s="133"/>
      <c r="X671" s="133"/>
      <c r="Y671" s="133"/>
      <c r="Z671" s="133"/>
      <c r="AA671" s="133"/>
      <c r="AB671" s="133"/>
      <c r="AC671" s="133"/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/>
      <c r="AQ671" s="133"/>
      <c r="AR671" s="133"/>
      <c r="AS671" s="133"/>
      <c r="AT671" s="133"/>
    </row>
    <row r="672" spans="1:46" ht="12.75" customHeight="1">
      <c r="A672" s="133"/>
      <c r="B672" s="133"/>
      <c r="C672" s="133"/>
      <c r="D672" s="133"/>
      <c r="E672" s="133"/>
      <c r="F672" s="18"/>
      <c r="G672" s="133"/>
      <c r="H672" s="133"/>
      <c r="I672" s="133"/>
      <c r="J672" s="133"/>
      <c r="K672" s="133"/>
      <c r="L672" s="133"/>
      <c r="M672" s="133"/>
      <c r="N672" s="133"/>
      <c r="O672" s="133"/>
      <c r="P672" s="1"/>
      <c r="Q672" s="1"/>
      <c r="R672" s="1"/>
      <c r="S672" s="1"/>
      <c r="T672" s="133"/>
      <c r="U672" s="133"/>
      <c r="V672" s="133"/>
      <c r="W672" s="133"/>
      <c r="X672" s="133"/>
      <c r="Y672" s="133"/>
      <c r="Z672" s="133"/>
      <c r="AA672" s="133"/>
      <c r="AB672" s="133"/>
      <c r="AC672" s="133"/>
      <c r="AD672" s="133"/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/>
      <c r="AQ672" s="133"/>
      <c r="AR672" s="133"/>
      <c r="AS672" s="133"/>
      <c r="AT672" s="133"/>
    </row>
    <row r="673" spans="1:46" ht="12.75" customHeight="1">
      <c r="A673" s="133"/>
      <c r="B673" s="133"/>
      <c r="C673" s="133"/>
      <c r="D673" s="133"/>
      <c r="E673" s="133"/>
      <c r="F673" s="18"/>
      <c r="G673" s="133"/>
      <c r="H673" s="133"/>
      <c r="I673" s="133"/>
      <c r="J673" s="133"/>
      <c r="K673" s="133"/>
      <c r="L673" s="133"/>
      <c r="M673" s="133"/>
      <c r="N673" s="133"/>
      <c r="O673" s="133"/>
      <c r="P673" s="1"/>
      <c r="Q673" s="1"/>
      <c r="R673" s="1"/>
      <c r="S673" s="1"/>
      <c r="T673" s="133"/>
      <c r="U673" s="133"/>
      <c r="V673" s="133"/>
      <c r="W673" s="133"/>
      <c r="X673" s="133"/>
      <c r="Y673" s="133"/>
      <c r="Z673" s="133"/>
      <c r="AA673" s="133"/>
      <c r="AB673" s="133"/>
      <c r="AC673" s="133"/>
      <c r="AD673" s="133"/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/>
      <c r="AQ673" s="133"/>
      <c r="AR673" s="133"/>
      <c r="AS673" s="133"/>
      <c r="AT673" s="133"/>
    </row>
    <row r="674" spans="1:46" ht="12.75" customHeight="1">
      <c r="A674" s="133"/>
      <c r="B674" s="133"/>
      <c r="C674" s="133"/>
      <c r="D674" s="133"/>
      <c r="E674" s="133"/>
      <c r="F674" s="18"/>
      <c r="G674" s="133"/>
      <c r="H674" s="133"/>
      <c r="I674" s="133"/>
      <c r="J674" s="133"/>
      <c r="K674" s="133"/>
      <c r="L674" s="133"/>
      <c r="M674" s="133"/>
      <c r="N674" s="133"/>
      <c r="O674" s="133"/>
      <c r="P674" s="1"/>
      <c r="Q674" s="1"/>
      <c r="R674" s="1"/>
      <c r="S674" s="1"/>
      <c r="T674" s="133"/>
      <c r="U674" s="133"/>
      <c r="V674" s="133"/>
      <c r="W674" s="133"/>
      <c r="X674" s="133"/>
      <c r="Y674" s="133"/>
      <c r="Z674" s="133"/>
      <c r="AA674" s="133"/>
      <c r="AB674" s="133"/>
      <c r="AC674" s="133"/>
      <c r="AD674" s="133"/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/>
      <c r="AQ674" s="133"/>
      <c r="AR674" s="133"/>
      <c r="AS674" s="133"/>
      <c r="AT674" s="133"/>
    </row>
    <row r="675" spans="1:46" ht="12.75" customHeight="1">
      <c r="A675" s="133"/>
      <c r="B675" s="133"/>
      <c r="C675" s="133"/>
      <c r="D675" s="133"/>
      <c r="E675" s="133"/>
      <c r="F675" s="18"/>
      <c r="G675" s="133"/>
      <c r="H675" s="133"/>
      <c r="I675" s="133"/>
      <c r="J675" s="133"/>
      <c r="K675" s="133"/>
      <c r="L675" s="133"/>
      <c r="M675" s="133"/>
      <c r="N675" s="133"/>
      <c r="O675" s="133"/>
      <c r="P675" s="1"/>
      <c r="Q675" s="1"/>
      <c r="R675" s="1"/>
      <c r="S675" s="1"/>
      <c r="T675" s="133"/>
      <c r="U675" s="133"/>
      <c r="V675" s="133"/>
      <c r="W675" s="133"/>
      <c r="X675" s="133"/>
      <c r="Y675" s="133"/>
      <c r="Z675" s="133"/>
      <c r="AA675" s="133"/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/>
      <c r="AQ675" s="133"/>
      <c r="AR675" s="133"/>
      <c r="AS675" s="133"/>
      <c r="AT675" s="133"/>
    </row>
    <row r="676" spans="1:46" ht="12.75" customHeight="1">
      <c r="A676" s="133"/>
      <c r="B676" s="133"/>
      <c r="C676" s="133"/>
      <c r="D676" s="133"/>
      <c r="E676" s="133"/>
      <c r="F676" s="18"/>
      <c r="G676" s="133"/>
      <c r="H676" s="133"/>
      <c r="I676" s="133"/>
      <c r="J676" s="133"/>
      <c r="K676" s="133"/>
      <c r="L676" s="133"/>
      <c r="M676" s="133"/>
      <c r="N676" s="133"/>
      <c r="O676" s="133"/>
      <c r="P676" s="1"/>
      <c r="Q676" s="1"/>
      <c r="R676" s="1"/>
      <c r="S676" s="1"/>
      <c r="T676" s="133"/>
      <c r="U676" s="133"/>
      <c r="V676" s="133"/>
      <c r="W676" s="133"/>
      <c r="X676" s="133"/>
      <c r="Y676" s="133"/>
      <c r="Z676" s="133"/>
      <c r="AA676" s="133"/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/>
      <c r="AQ676" s="133"/>
      <c r="AR676" s="133"/>
      <c r="AS676" s="133"/>
      <c r="AT676" s="133"/>
    </row>
    <row r="677" spans="1:46" ht="12.75" customHeight="1">
      <c r="A677" s="133"/>
      <c r="B677" s="133"/>
      <c r="C677" s="133"/>
      <c r="D677" s="133"/>
      <c r="E677" s="133"/>
      <c r="F677" s="18"/>
      <c r="G677" s="133"/>
      <c r="H677" s="133"/>
      <c r="I677" s="133"/>
      <c r="J677" s="133"/>
      <c r="K677" s="133"/>
      <c r="L677" s="133"/>
      <c r="M677" s="133"/>
      <c r="N677" s="133"/>
      <c r="O677" s="133"/>
      <c r="P677" s="1"/>
      <c r="Q677" s="1"/>
      <c r="R677" s="1"/>
      <c r="S677" s="1"/>
      <c r="T677" s="133"/>
      <c r="U677" s="133"/>
      <c r="V677" s="133"/>
      <c r="W677" s="133"/>
      <c r="X677" s="133"/>
      <c r="Y677" s="133"/>
      <c r="Z677" s="133"/>
      <c r="AA677" s="133"/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/>
      <c r="AQ677" s="133"/>
      <c r="AR677" s="133"/>
      <c r="AS677" s="133"/>
      <c r="AT677" s="133"/>
    </row>
    <row r="678" spans="1:46" ht="12.75" customHeight="1">
      <c r="A678" s="133"/>
      <c r="B678" s="133"/>
      <c r="C678" s="133"/>
      <c r="D678" s="133"/>
      <c r="E678" s="133"/>
      <c r="F678" s="18"/>
      <c r="G678" s="133"/>
      <c r="H678" s="133"/>
      <c r="I678" s="133"/>
      <c r="J678" s="133"/>
      <c r="K678" s="133"/>
      <c r="L678" s="133"/>
      <c r="M678" s="133"/>
      <c r="N678" s="133"/>
      <c r="O678" s="133"/>
      <c r="P678" s="1"/>
      <c r="Q678" s="1"/>
      <c r="R678" s="1"/>
      <c r="S678" s="1"/>
      <c r="T678" s="133"/>
      <c r="U678" s="133"/>
      <c r="V678" s="133"/>
      <c r="W678" s="133"/>
      <c r="X678" s="133"/>
      <c r="Y678" s="133"/>
      <c r="Z678" s="133"/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/>
      <c r="AQ678" s="133"/>
      <c r="AR678" s="133"/>
      <c r="AS678" s="133"/>
      <c r="AT678" s="133"/>
    </row>
    <row r="679" spans="1:46" ht="12.75" customHeight="1">
      <c r="A679" s="133"/>
      <c r="B679" s="133"/>
      <c r="C679" s="133"/>
      <c r="D679" s="133"/>
      <c r="E679" s="133"/>
      <c r="F679" s="18"/>
      <c r="G679" s="133"/>
      <c r="H679" s="133"/>
      <c r="I679" s="133"/>
      <c r="J679" s="133"/>
      <c r="K679" s="133"/>
      <c r="L679" s="133"/>
      <c r="M679" s="133"/>
      <c r="N679" s="133"/>
      <c r="O679" s="133"/>
      <c r="P679" s="1"/>
      <c r="Q679" s="1"/>
      <c r="R679" s="1"/>
      <c r="S679" s="1"/>
      <c r="T679" s="133"/>
      <c r="U679" s="133"/>
      <c r="V679" s="133"/>
      <c r="W679" s="133"/>
      <c r="X679" s="133"/>
      <c r="Y679" s="133"/>
      <c r="Z679" s="133"/>
      <c r="AA679" s="133"/>
      <c r="AB679" s="133"/>
      <c r="AC679" s="133"/>
      <c r="AD679" s="133"/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</row>
    <row r="680" spans="1:46" ht="12.75" customHeight="1">
      <c r="A680" s="133"/>
      <c r="B680" s="133"/>
      <c r="C680" s="133"/>
      <c r="D680" s="133"/>
      <c r="E680" s="133"/>
      <c r="F680" s="18"/>
      <c r="G680" s="133"/>
      <c r="H680" s="133"/>
      <c r="I680" s="133"/>
      <c r="J680" s="133"/>
      <c r="K680" s="133"/>
      <c r="L680" s="133"/>
      <c r="M680" s="133"/>
      <c r="N680" s="133"/>
      <c r="O680" s="133"/>
      <c r="P680" s="1"/>
      <c r="Q680" s="1"/>
      <c r="R680" s="1"/>
      <c r="S680" s="1"/>
      <c r="T680" s="133"/>
      <c r="U680" s="133"/>
      <c r="V680" s="133"/>
      <c r="W680" s="133"/>
      <c r="X680" s="133"/>
      <c r="Y680" s="133"/>
      <c r="Z680" s="133"/>
      <c r="AA680" s="133"/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</row>
    <row r="681" spans="1:46" ht="12.75" customHeight="1">
      <c r="A681" s="133"/>
      <c r="B681" s="133"/>
      <c r="C681" s="133"/>
      <c r="D681" s="133"/>
      <c r="E681" s="133"/>
      <c r="F681" s="18"/>
      <c r="G681" s="133"/>
      <c r="H681" s="133"/>
      <c r="I681" s="133"/>
      <c r="J681" s="133"/>
      <c r="K681" s="133"/>
      <c r="L681" s="133"/>
      <c r="M681" s="133"/>
      <c r="N681" s="133"/>
      <c r="O681" s="133"/>
      <c r="P681" s="1"/>
      <c r="Q681" s="1"/>
      <c r="R681" s="1"/>
      <c r="S681" s="1"/>
      <c r="T681" s="133"/>
      <c r="U681" s="133"/>
      <c r="V681" s="133"/>
      <c r="W681" s="133"/>
      <c r="X681" s="133"/>
      <c r="Y681" s="133"/>
      <c r="Z681" s="133"/>
      <c r="AA681" s="133"/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</row>
    <row r="682" spans="1:46" ht="12.75" customHeight="1">
      <c r="A682" s="133"/>
      <c r="B682" s="133"/>
      <c r="C682" s="133"/>
      <c r="D682" s="133"/>
      <c r="E682" s="133"/>
      <c r="F682" s="18"/>
      <c r="G682" s="133"/>
      <c r="H682" s="133"/>
      <c r="I682" s="133"/>
      <c r="J682" s="133"/>
      <c r="K682" s="133"/>
      <c r="L682" s="133"/>
      <c r="M682" s="133"/>
      <c r="N682" s="133"/>
      <c r="O682" s="133"/>
      <c r="P682" s="1"/>
      <c r="Q682" s="1"/>
      <c r="R682" s="1"/>
      <c r="S682" s="1"/>
      <c r="T682" s="133"/>
      <c r="U682" s="133"/>
      <c r="V682" s="133"/>
      <c r="W682" s="133"/>
      <c r="X682" s="133"/>
      <c r="Y682" s="133"/>
      <c r="Z682" s="133"/>
      <c r="AA682" s="133"/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</row>
    <row r="683" spans="1:46" ht="12.75" customHeight="1">
      <c r="A683" s="133"/>
      <c r="B683" s="133"/>
      <c r="C683" s="133"/>
      <c r="D683" s="133"/>
      <c r="E683" s="133"/>
      <c r="F683" s="18"/>
      <c r="G683" s="133"/>
      <c r="H683" s="133"/>
      <c r="I683" s="133"/>
      <c r="J683" s="133"/>
      <c r="K683" s="133"/>
      <c r="L683" s="133"/>
      <c r="M683" s="133"/>
      <c r="N683" s="133"/>
      <c r="O683" s="133"/>
      <c r="P683" s="1"/>
      <c r="Q683" s="1"/>
      <c r="R683" s="1"/>
      <c r="S683" s="1"/>
      <c r="T683" s="133"/>
      <c r="U683" s="133"/>
      <c r="V683" s="133"/>
      <c r="W683" s="133"/>
      <c r="X683" s="133"/>
      <c r="Y683" s="133"/>
      <c r="Z683" s="133"/>
      <c r="AA683" s="133"/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</row>
    <row r="684" spans="1:46" ht="12.75" customHeight="1">
      <c r="A684" s="133"/>
      <c r="B684" s="133"/>
      <c r="C684" s="133"/>
      <c r="D684" s="133"/>
      <c r="E684" s="133"/>
      <c r="F684" s="18"/>
      <c r="G684" s="133"/>
      <c r="H684" s="133"/>
      <c r="I684" s="133"/>
      <c r="J684" s="133"/>
      <c r="K684" s="133"/>
      <c r="L684" s="133"/>
      <c r="M684" s="133"/>
      <c r="N684" s="133"/>
      <c r="O684" s="133"/>
      <c r="P684" s="1"/>
      <c r="Q684" s="1"/>
      <c r="R684" s="1"/>
      <c r="S684" s="1"/>
      <c r="T684" s="133"/>
      <c r="U684" s="133"/>
      <c r="V684" s="133"/>
      <c r="W684" s="133"/>
      <c r="X684" s="133"/>
      <c r="Y684" s="133"/>
      <c r="Z684" s="133"/>
      <c r="AA684" s="133"/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</row>
    <row r="685" spans="1:46" ht="12.75" customHeight="1">
      <c r="A685" s="133"/>
      <c r="B685" s="133"/>
      <c r="C685" s="133"/>
      <c r="D685" s="133"/>
      <c r="E685" s="133"/>
      <c r="F685" s="18"/>
      <c r="G685" s="133"/>
      <c r="H685" s="133"/>
      <c r="I685" s="133"/>
      <c r="J685" s="133"/>
      <c r="K685" s="133"/>
      <c r="L685" s="133"/>
      <c r="M685" s="133"/>
      <c r="N685" s="133"/>
      <c r="O685" s="133"/>
      <c r="P685" s="1"/>
      <c r="Q685" s="1"/>
      <c r="R685" s="1"/>
      <c r="S685" s="1"/>
      <c r="T685" s="133"/>
      <c r="U685" s="133"/>
      <c r="V685" s="133"/>
      <c r="W685" s="133"/>
      <c r="X685" s="133"/>
      <c r="Y685" s="133"/>
      <c r="Z685" s="133"/>
      <c r="AA685" s="133"/>
      <c r="AB685" s="133"/>
      <c r="AC685" s="133"/>
      <c r="AD685" s="133"/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</row>
    <row r="686" spans="1:46" ht="12.75" customHeight="1">
      <c r="A686" s="133"/>
      <c r="B686" s="133"/>
      <c r="C686" s="133"/>
      <c r="D686" s="133"/>
      <c r="E686" s="133"/>
      <c r="F686" s="18"/>
      <c r="G686" s="133"/>
      <c r="H686" s="133"/>
      <c r="I686" s="133"/>
      <c r="J686" s="133"/>
      <c r="K686" s="133"/>
      <c r="L686" s="133"/>
      <c r="M686" s="133"/>
      <c r="N686" s="133"/>
      <c r="O686" s="133"/>
      <c r="P686" s="1"/>
      <c r="Q686" s="1"/>
      <c r="R686" s="1"/>
      <c r="S686" s="1"/>
      <c r="T686" s="133"/>
      <c r="U686" s="133"/>
      <c r="V686" s="133"/>
      <c r="W686" s="133"/>
      <c r="X686" s="133"/>
      <c r="Y686" s="133"/>
      <c r="Z686" s="133"/>
      <c r="AA686" s="133"/>
      <c r="AB686" s="133"/>
      <c r="AC686" s="133"/>
      <c r="AD686" s="133"/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</row>
    <row r="687" spans="1:46" ht="12.75" customHeight="1">
      <c r="A687" s="133"/>
      <c r="B687" s="133"/>
      <c r="C687" s="133"/>
      <c r="D687" s="133"/>
      <c r="E687" s="133"/>
      <c r="F687" s="18"/>
      <c r="G687" s="133"/>
      <c r="H687" s="133"/>
      <c r="I687" s="133"/>
      <c r="J687" s="133"/>
      <c r="K687" s="133"/>
      <c r="L687" s="133"/>
      <c r="M687" s="133"/>
      <c r="N687" s="133"/>
      <c r="O687" s="133"/>
      <c r="P687" s="1"/>
      <c r="Q687" s="1"/>
      <c r="R687" s="1"/>
      <c r="S687" s="1"/>
      <c r="T687" s="133"/>
      <c r="U687" s="133"/>
      <c r="V687" s="133"/>
      <c r="W687" s="133"/>
      <c r="X687" s="133"/>
      <c r="Y687" s="133"/>
      <c r="Z687" s="133"/>
      <c r="AA687" s="133"/>
      <c r="AB687" s="133"/>
      <c r="AC687" s="133"/>
      <c r="AD687" s="133"/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</row>
    <row r="688" spans="1:46" ht="12.75" customHeight="1">
      <c r="A688" s="133"/>
      <c r="B688" s="133"/>
      <c r="C688" s="133"/>
      <c r="D688" s="133"/>
      <c r="E688" s="133"/>
      <c r="F688" s="18"/>
      <c r="G688" s="133"/>
      <c r="H688" s="133"/>
      <c r="I688" s="133"/>
      <c r="J688" s="133"/>
      <c r="K688" s="133"/>
      <c r="L688" s="133"/>
      <c r="M688" s="133"/>
      <c r="N688" s="133"/>
      <c r="O688" s="133"/>
      <c r="P688" s="1"/>
      <c r="Q688" s="1"/>
      <c r="R688" s="1"/>
      <c r="S688" s="1"/>
      <c r="T688" s="133"/>
      <c r="U688" s="133"/>
      <c r="V688" s="133"/>
      <c r="W688" s="133"/>
      <c r="X688" s="133"/>
      <c r="Y688" s="133"/>
      <c r="Z688" s="133"/>
      <c r="AA688" s="133"/>
      <c r="AB688" s="133"/>
      <c r="AC688" s="133"/>
      <c r="AD688" s="133"/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</row>
    <row r="689" spans="1:46" ht="12.75" customHeight="1">
      <c r="A689" s="133"/>
      <c r="B689" s="133"/>
      <c r="C689" s="133"/>
      <c r="D689" s="133"/>
      <c r="E689" s="133"/>
      <c r="F689" s="18"/>
      <c r="G689" s="133"/>
      <c r="H689" s="133"/>
      <c r="I689" s="133"/>
      <c r="J689" s="133"/>
      <c r="K689" s="133"/>
      <c r="L689" s="133"/>
      <c r="M689" s="133"/>
      <c r="N689" s="133"/>
      <c r="O689" s="133"/>
      <c r="P689" s="1"/>
      <c r="Q689" s="1"/>
      <c r="R689" s="1"/>
      <c r="S689" s="1"/>
      <c r="T689" s="133"/>
      <c r="U689" s="133"/>
      <c r="V689" s="133"/>
      <c r="W689" s="133"/>
      <c r="X689" s="133"/>
      <c r="Y689" s="133"/>
      <c r="Z689" s="133"/>
      <c r="AA689" s="133"/>
      <c r="AB689" s="133"/>
      <c r="AC689" s="133"/>
      <c r="AD689" s="133"/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</row>
    <row r="690" spans="1:46" ht="12.75" customHeight="1">
      <c r="A690" s="133"/>
      <c r="B690" s="133"/>
      <c r="C690" s="133"/>
      <c r="D690" s="133"/>
      <c r="E690" s="133"/>
      <c r="F690" s="18"/>
      <c r="G690" s="133"/>
      <c r="H690" s="133"/>
      <c r="I690" s="133"/>
      <c r="J690" s="133"/>
      <c r="K690" s="133"/>
      <c r="L690" s="133"/>
      <c r="M690" s="133"/>
      <c r="N690" s="133"/>
      <c r="O690" s="133"/>
      <c r="P690" s="1"/>
      <c r="Q690" s="1"/>
      <c r="R690" s="1"/>
      <c r="S690" s="1"/>
      <c r="T690" s="133"/>
      <c r="U690" s="133"/>
      <c r="V690" s="133"/>
      <c r="W690" s="133"/>
      <c r="X690" s="133"/>
      <c r="Y690" s="133"/>
      <c r="Z690" s="133"/>
      <c r="AA690" s="133"/>
      <c r="AB690" s="133"/>
      <c r="AC690" s="133"/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/>
      <c r="AQ690" s="133"/>
      <c r="AR690" s="133"/>
      <c r="AS690" s="133"/>
      <c r="AT690" s="133"/>
    </row>
    <row r="691" spans="1:46" ht="12.75" customHeight="1">
      <c r="A691" s="133"/>
      <c r="B691" s="133"/>
      <c r="C691" s="133"/>
      <c r="D691" s="133"/>
      <c r="E691" s="133"/>
      <c r="F691" s="18"/>
      <c r="G691" s="133"/>
      <c r="H691" s="133"/>
      <c r="I691" s="133"/>
      <c r="J691" s="133"/>
      <c r="K691" s="133"/>
      <c r="L691" s="133"/>
      <c r="M691" s="133"/>
      <c r="N691" s="133"/>
      <c r="O691" s="133"/>
      <c r="P691" s="1"/>
      <c r="Q691" s="1"/>
      <c r="R691" s="1"/>
      <c r="S691" s="1"/>
      <c r="T691" s="133"/>
      <c r="U691" s="133"/>
      <c r="V691" s="133"/>
      <c r="W691" s="133"/>
      <c r="X691" s="133"/>
      <c r="Y691" s="133"/>
      <c r="Z691" s="133"/>
      <c r="AA691" s="133"/>
      <c r="AB691" s="133"/>
      <c r="AC691" s="133"/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/>
      <c r="AQ691" s="133"/>
      <c r="AR691" s="133"/>
      <c r="AS691" s="133"/>
      <c r="AT691" s="133"/>
    </row>
    <row r="692" spans="1:46" ht="12.75" customHeight="1">
      <c r="A692" s="133"/>
      <c r="B692" s="133"/>
      <c r="C692" s="133"/>
      <c r="D692" s="133"/>
      <c r="E692" s="133"/>
      <c r="F692" s="18"/>
      <c r="G692" s="133"/>
      <c r="H692" s="133"/>
      <c r="I692" s="133"/>
      <c r="J692" s="133"/>
      <c r="K692" s="133"/>
      <c r="L692" s="133"/>
      <c r="M692" s="133"/>
      <c r="N692" s="133"/>
      <c r="O692" s="133"/>
      <c r="P692" s="1"/>
      <c r="Q692" s="1"/>
      <c r="R692" s="1"/>
      <c r="S692" s="1"/>
      <c r="T692" s="133"/>
      <c r="U692" s="133"/>
      <c r="V692" s="133"/>
      <c r="W692" s="133"/>
      <c r="X692" s="133"/>
      <c r="Y692" s="133"/>
      <c r="Z692" s="133"/>
      <c r="AA692" s="133"/>
      <c r="AB692" s="133"/>
      <c r="AC692" s="133"/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/>
      <c r="AQ692" s="133"/>
      <c r="AR692" s="133"/>
      <c r="AS692" s="133"/>
      <c r="AT692" s="133"/>
    </row>
    <row r="693" spans="1:46" ht="12.75" customHeight="1">
      <c r="A693" s="133"/>
      <c r="B693" s="133"/>
      <c r="C693" s="133"/>
      <c r="D693" s="133"/>
      <c r="E693" s="133"/>
      <c r="F693" s="18"/>
      <c r="G693" s="133"/>
      <c r="H693" s="133"/>
      <c r="I693" s="133"/>
      <c r="J693" s="133"/>
      <c r="K693" s="133"/>
      <c r="L693" s="133"/>
      <c r="M693" s="133"/>
      <c r="N693" s="133"/>
      <c r="O693" s="133"/>
      <c r="P693" s="1"/>
      <c r="Q693" s="1"/>
      <c r="R693" s="1"/>
      <c r="S693" s="1"/>
      <c r="T693" s="133"/>
      <c r="U693" s="133"/>
      <c r="V693" s="133"/>
      <c r="W693" s="133"/>
      <c r="X693" s="133"/>
      <c r="Y693" s="133"/>
      <c r="Z693" s="133"/>
      <c r="AA693" s="133"/>
      <c r="AB693" s="133"/>
      <c r="AC693" s="133"/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/>
      <c r="AQ693" s="133"/>
      <c r="AR693" s="133"/>
      <c r="AS693" s="133"/>
      <c r="AT693" s="133"/>
    </row>
    <row r="694" spans="1:46" ht="12.75" customHeight="1">
      <c r="A694" s="133"/>
      <c r="B694" s="133"/>
      <c r="C694" s="133"/>
      <c r="D694" s="133"/>
      <c r="E694" s="133"/>
      <c r="F694" s="18"/>
      <c r="G694" s="133"/>
      <c r="H694" s="133"/>
      <c r="I694" s="133"/>
      <c r="J694" s="133"/>
      <c r="K694" s="133"/>
      <c r="L694" s="133"/>
      <c r="M694" s="133"/>
      <c r="N694" s="133"/>
      <c r="O694" s="133"/>
      <c r="P694" s="1"/>
      <c r="Q694" s="1"/>
      <c r="R694" s="1"/>
      <c r="S694" s="1"/>
      <c r="T694" s="133"/>
      <c r="U694" s="133"/>
      <c r="V694" s="133"/>
      <c r="W694" s="133"/>
      <c r="X694" s="133"/>
      <c r="Y694" s="133"/>
      <c r="Z694" s="133"/>
      <c r="AA694" s="133"/>
      <c r="AB694" s="133"/>
      <c r="AC694" s="133"/>
      <c r="AD694" s="133"/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/>
      <c r="AQ694" s="133"/>
      <c r="AR694" s="133"/>
      <c r="AS694" s="133"/>
      <c r="AT694" s="133"/>
    </row>
    <row r="695" spans="1:46" ht="12.75" customHeight="1">
      <c r="A695" s="133"/>
      <c r="B695" s="133"/>
      <c r="C695" s="133"/>
      <c r="D695" s="133"/>
      <c r="E695" s="133"/>
      <c r="F695" s="18"/>
      <c r="G695" s="133"/>
      <c r="H695" s="133"/>
      <c r="I695" s="133"/>
      <c r="J695" s="133"/>
      <c r="K695" s="133"/>
      <c r="L695" s="133"/>
      <c r="M695" s="133"/>
      <c r="N695" s="133"/>
      <c r="O695" s="133"/>
      <c r="P695" s="1"/>
      <c r="Q695" s="1"/>
      <c r="R695" s="1"/>
      <c r="S695" s="1"/>
      <c r="T695" s="133"/>
      <c r="U695" s="133"/>
      <c r="V695" s="133"/>
      <c r="W695" s="133"/>
      <c r="X695" s="133"/>
      <c r="Y695" s="133"/>
      <c r="Z695" s="133"/>
      <c r="AA695" s="133"/>
      <c r="AB695" s="133"/>
      <c r="AC695" s="133"/>
      <c r="AD695" s="133"/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/>
      <c r="AQ695" s="133"/>
      <c r="AR695" s="133"/>
      <c r="AS695" s="133"/>
      <c r="AT695" s="133"/>
    </row>
    <row r="696" spans="1:46" ht="12.75" customHeight="1">
      <c r="A696" s="133"/>
      <c r="B696" s="133"/>
      <c r="C696" s="133"/>
      <c r="D696" s="133"/>
      <c r="E696" s="133"/>
      <c r="F696" s="18"/>
      <c r="G696" s="133"/>
      <c r="H696" s="133"/>
      <c r="I696" s="133"/>
      <c r="J696" s="133"/>
      <c r="K696" s="133"/>
      <c r="L696" s="133"/>
      <c r="M696" s="133"/>
      <c r="N696" s="133"/>
      <c r="O696" s="133"/>
      <c r="P696" s="1"/>
      <c r="Q696" s="1"/>
      <c r="R696" s="1"/>
      <c r="S696" s="1"/>
      <c r="T696" s="133"/>
      <c r="U696" s="133"/>
      <c r="V696" s="133"/>
      <c r="W696" s="133"/>
      <c r="X696" s="133"/>
      <c r="Y696" s="133"/>
      <c r="Z696" s="133"/>
      <c r="AA696" s="133"/>
      <c r="AB696" s="133"/>
      <c r="AC696" s="133"/>
      <c r="AD696" s="133"/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/>
      <c r="AQ696" s="133"/>
      <c r="AR696" s="133"/>
      <c r="AS696" s="133"/>
      <c r="AT696" s="133"/>
    </row>
    <row r="697" spans="1:46" ht="12.75" customHeight="1">
      <c r="A697" s="133"/>
      <c r="B697" s="133"/>
      <c r="C697" s="133"/>
      <c r="D697" s="133"/>
      <c r="E697" s="133"/>
      <c r="F697" s="18"/>
      <c r="G697" s="133"/>
      <c r="H697" s="133"/>
      <c r="I697" s="133"/>
      <c r="J697" s="133"/>
      <c r="K697" s="133"/>
      <c r="L697" s="133"/>
      <c r="M697" s="133"/>
      <c r="N697" s="133"/>
      <c r="O697" s="133"/>
      <c r="P697" s="1"/>
      <c r="Q697" s="1"/>
      <c r="R697" s="1"/>
      <c r="S697" s="1"/>
      <c r="T697" s="133"/>
      <c r="U697" s="133"/>
      <c r="V697" s="133"/>
      <c r="W697" s="133"/>
      <c r="X697" s="133"/>
      <c r="Y697" s="133"/>
      <c r="Z697" s="133"/>
      <c r="AA697" s="133"/>
      <c r="AB697" s="133"/>
      <c r="AC697" s="133"/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</row>
    <row r="698" spans="1:46" ht="12.75" customHeight="1">
      <c r="A698" s="133"/>
      <c r="B698" s="133"/>
      <c r="C698" s="133"/>
      <c r="D698" s="133"/>
      <c r="E698" s="133"/>
      <c r="F698" s="18"/>
      <c r="G698" s="133"/>
      <c r="H698" s="133"/>
      <c r="I698" s="133"/>
      <c r="J698" s="133"/>
      <c r="K698" s="133"/>
      <c r="L698" s="133"/>
      <c r="M698" s="133"/>
      <c r="N698" s="133"/>
      <c r="O698" s="133"/>
      <c r="P698" s="1"/>
      <c r="Q698" s="1"/>
      <c r="R698" s="1"/>
      <c r="S698" s="1"/>
      <c r="T698" s="133"/>
      <c r="U698" s="133"/>
      <c r="V698" s="133"/>
      <c r="W698" s="133"/>
      <c r="X698" s="133"/>
      <c r="Y698" s="133"/>
      <c r="Z698" s="133"/>
      <c r="AA698" s="133"/>
      <c r="AB698" s="133"/>
      <c r="AC698" s="133"/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</row>
    <row r="699" spans="1:46" ht="12.75" customHeight="1">
      <c r="A699" s="133"/>
      <c r="B699" s="133"/>
      <c r="C699" s="133"/>
      <c r="D699" s="133"/>
      <c r="E699" s="133"/>
      <c r="F699" s="18"/>
      <c r="G699" s="133"/>
      <c r="H699" s="133"/>
      <c r="I699" s="133"/>
      <c r="J699" s="133"/>
      <c r="K699" s="133"/>
      <c r="L699" s="133"/>
      <c r="M699" s="133"/>
      <c r="N699" s="133"/>
      <c r="O699" s="133"/>
      <c r="P699" s="1"/>
      <c r="Q699" s="1"/>
      <c r="R699" s="1"/>
      <c r="S699" s="1"/>
      <c r="T699" s="133"/>
      <c r="U699" s="133"/>
      <c r="V699" s="133"/>
      <c r="W699" s="133"/>
      <c r="X699" s="133"/>
      <c r="Y699" s="133"/>
      <c r="Z699" s="133"/>
      <c r="AA699" s="133"/>
      <c r="AB699" s="133"/>
      <c r="AC699" s="133"/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</row>
    <row r="700" spans="1:46" ht="12.75" customHeight="1">
      <c r="A700" s="133"/>
      <c r="B700" s="133"/>
      <c r="C700" s="133"/>
      <c r="D700" s="133"/>
      <c r="E700" s="133"/>
      <c r="F700" s="18"/>
      <c r="G700" s="133"/>
      <c r="H700" s="133"/>
      <c r="I700" s="133"/>
      <c r="J700" s="133"/>
      <c r="K700" s="133"/>
      <c r="L700" s="133"/>
      <c r="M700" s="133"/>
      <c r="N700" s="133"/>
      <c r="O700" s="133"/>
      <c r="P700" s="1"/>
      <c r="Q700" s="1"/>
      <c r="R700" s="1"/>
      <c r="S700" s="1"/>
      <c r="T700" s="133"/>
      <c r="U700" s="133"/>
      <c r="V700" s="133"/>
      <c r="W700" s="133"/>
      <c r="X700" s="133"/>
      <c r="Y700" s="133"/>
      <c r="Z700" s="133"/>
      <c r="AA700" s="133"/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/>
      <c r="AQ700" s="133"/>
      <c r="AR700" s="133"/>
      <c r="AS700" s="133"/>
      <c r="AT700" s="133"/>
    </row>
    <row r="701" spans="1:46" ht="12.75" customHeight="1">
      <c r="A701" s="133"/>
      <c r="B701" s="133"/>
      <c r="C701" s="133"/>
      <c r="D701" s="133"/>
      <c r="E701" s="133"/>
      <c r="F701" s="18"/>
      <c r="G701" s="133"/>
      <c r="H701" s="133"/>
      <c r="I701" s="133"/>
      <c r="J701" s="133"/>
      <c r="K701" s="133"/>
      <c r="L701" s="133"/>
      <c r="M701" s="133"/>
      <c r="N701" s="133"/>
      <c r="O701" s="133"/>
      <c r="P701" s="1"/>
      <c r="Q701" s="1"/>
      <c r="R701" s="1"/>
      <c r="S701" s="1"/>
      <c r="T701" s="133"/>
      <c r="U701" s="133"/>
      <c r="V701" s="133"/>
      <c r="W701" s="133"/>
      <c r="X701" s="133"/>
      <c r="Y701" s="133"/>
      <c r="Z701" s="133"/>
      <c r="AA701" s="133"/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/>
      <c r="AQ701" s="133"/>
      <c r="AR701" s="133"/>
      <c r="AS701" s="133"/>
      <c r="AT701" s="133"/>
    </row>
    <row r="702" spans="1:46" ht="12.75" customHeight="1">
      <c r="A702" s="133"/>
      <c r="B702" s="133"/>
      <c r="C702" s="133"/>
      <c r="D702" s="133"/>
      <c r="E702" s="133"/>
      <c r="F702" s="18"/>
      <c r="G702" s="133"/>
      <c r="H702" s="133"/>
      <c r="I702" s="133"/>
      <c r="J702" s="133"/>
      <c r="K702" s="133"/>
      <c r="L702" s="133"/>
      <c r="M702" s="133"/>
      <c r="N702" s="133"/>
      <c r="O702" s="133"/>
      <c r="P702" s="1"/>
      <c r="Q702" s="1"/>
      <c r="R702" s="1"/>
      <c r="S702" s="1"/>
      <c r="T702" s="133"/>
      <c r="U702" s="133"/>
      <c r="V702" s="133"/>
      <c r="W702" s="133"/>
      <c r="X702" s="133"/>
      <c r="Y702" s="133"/>
      <c r="Z702" s="133"/>
      <c r="AA702" s="133"/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/>
      <c r="AQ702" s="133"/>
      <c r="AR702" s="133"/>
      <c r="AS702" s="133"/>
      <c r="AT702" s="133"/>
    </row>
    <row r="703" spans="1:46" ht="12.75" customHeight="1">
      <c r="A703" s="133"/>
      <c r="B703" s="133"/>
      <c r="C703" s="133"/>
      <c r="D703" s="133"/>
      <c r="E703" s="133"/>
      <c r="F703" s="18"/>
      <c r="G703" s="133"/>
      <c r="H703" s="133"/>
      <c r="I703" s="133"/>
      <c r="J703" s="133"/>
      <c r="K703" s="133"/>
      <c r="L703" s="133"/>
      <c r="M703" s="133"/>
      <c r="N703" s="133"/>
      <c r="O703" s="133"/>
      <c r="P703" s="1"/>
      <c r="Q703" s="1"/>
      <c r="R703" s="1"/>
      <c r="S703" s="1"/>
      <c r="T703" s="133"/>
      <c r="U703" s="133"/>
      <c r="V703" s="133"/>
      <c r="W703" s="133"/>
      <c r="X703" s="133"/>
      <c r="Y703" s="133"/>
      <c r="Z703" s="133"/>
      <c r="AA703" s="133"/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/>
      <c r="AQ703" s="133"/>
      <c r="AR703" s="133"/>
      <c r="AS703" s="133"/>
      <c r="AT703" s="133"/>
    </row>
    <row r="704" spans="1:46" ht="12.75" customHeight="1">
      <c r="A704" s="133"/>
      <c r="B704" s="133"/>
      <c r="C704" s="133"/>
      <c r="D704" s="133"/>
      <c r="E704" s="133"/>
      <c r="F704" s="18"/>
      <c r="G704" s="133"/>
      <c r="H704" s="133"/>
      <c r="I704" s="133"/>
      <c r="J704" s="133"/>
      <c r="K704" s="133"/>
      <c r="L704" s="133"/>
      <c r="M704" s="133"/>
      <c r="N704" s="133"/>
      <c r="O704" s="133"/>
      <c r="P704" s="1"/>
      <c r="Q704" s="1"/>
      <c r="R704" s="1"/>
      <c r="S704" s="1"/>
      <c r="T704" s="133"/>
      <c r="U704" s="133"/>
      <c r="V704" s="133"/>
      <c r="W704" s="133"/>
      <c r="X704" s="133"/>
      <c r="Y704" s="133"/>
      <c r="Z704" s="133"/>
      <c r="AA704" s="133"/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/>
      <c r="AQ704" s="133"/>
      <c r="AR704" s="133"/>
      <c r="AS704" s="133"/>
      <c r="AT704" s="133"/>
    </row>
    <row r="705" spans="1:46" ht="12.75" customHeight="1">
      <c r="A705" s="133"/>
      <c r="B705" s="133"/>
      <c r="C705" s="133"/>
      <c r="D705" s="133"/>
      <c r="E705" s="133"/>
      <c r="F705" s="18"/>
      <c r="G705" s="133"/>
      <c r="H705" s="133"/>
      <c r="I705" s="133"/>
      <c r="J705" s="133"/>
      <c r="K705" s="133"/>
      <c r="L705" s="133"/>
      <c r="M705" s="133"/>
      <c r="N705" s="133"/>
      <c r="O705" s="133"/>
      <c r="P705" s="1"/>
      <c r="Q705" s="1"/>
      <c r="R705" s="1"/>
      <c r="S705" s="1"/>
      <c r="T705" s="133"/>
      <c r="U705" s="133"/>
      <c r="V705" s="133"/>
      <c r="W705" s="133"/>
      <c r="X705" s="133"/>
      <c r="Y705" s="133"/>
      <c r="Z705" s="133"/>
      <c r="AA705" s="133"/>
      <c r="AB705" s="133"/>
      <c r="AC705" s="133"/>
      <c r="AD705" s="133"/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</row>
    <row r="706" spans="1:46" ht="12.75" customHeight="1">
      <c r="A706" s="133"/>
      <c r="B706" s="133"/>
      <c r="C706" s="133"/>
      <c r="D706" s="133"/>
      <c r="E706" s="133"/>
      <c r="F706" s="18"/>
      <c r="G706" s="133"/>
      <c r="H706" s="133"/>
      <c r="I706" s="133"/>
      <c r="J706" s="133"/>
      <c r="K706" s="133"/>
      <c r="L706" s="133"/>
      <c r="M706" s="133"/>
      <c r="N706" s="133"/>
      <c r="O706" s="133"/>
      <c r="P706" s="1"/>
      <c r="Q706" s="1"/>
      <c r="R706" s="1"/>
      <c r="S706" s="1"/>
      <c r="T706" s="133"/>
      <c r="U706" s="133"/>
      <c r="V706" s="133"/>
      <c r="W706" s="133"/>
      <c r="X706" s="133"/>
      <c r="Y706" s="133"/>
      <c r="Z706" s="133"/>
      <c r="AA706" s="133"/>
      <c r="AB706" s="133"/>
      <c r="AC706" s="133"/>
      <c r="AD706" s="133"/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</row>
    <row r="707" spans="1:46" ht="12.75" customHeight="1">
      <c r="A707" s="133"/>
      <c r="B707" s="133"/>
      <c r="C707" s="133"/>
      <c r="D707" s="133"/>
      <c r="E707" s="133"/>
      <c r="F707" s="18"/>
      <c r="G707" s="133"/>
      <c r="H707" s="133"/>
      <c r="I707" s="133"/>
      <c r="J707" s="133"/>
      <c r="K707" s="133"/>
      <c r="L707" s="133"/>
      <c r="M707" s="133"/>
      <c r="N707" s="133"/>
      <c r="O707" s="133"/>
      <c r="P707" s="1"/>
      <c r="Q707" s="1"/>
      <c r="R707" s="1"/>
      <c r="S707" s="1"/>
      <c r="T707" s="133"/>
      <c r="U707" s="133"/>
      <c r="V707" s="133"/>
      <c r="W707" s="133"/>
      <c r="X707" s="133"/>
      <c r="Y707" s="133"/>
      <c r="Z707" s="133"/>
      <c r="AA707" s="133"/>
      <c r="AB707" s="133"/>
      <c r="AC707" s="133"/>
      <c r="AD707" s="133"/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</row>
    <row r="708" spans="1:46" ht="12.75" customHeight="1">
      <c r="A708" s="133"/>
      <c r="B708" s="133"/>
      <c r="C708" s="133"/>
      <c r="D708" s="133"/>
      <c r="E708" s="133"/>
      <c r="F708" s="18"/>
      <c r="G708" s="133"/>
      <c r="H708" s="133"/>
      <c r="I708" s="133"/>
      <c r="J708" s="133"/>
      <c r="K708" s="133"/>
      <c r="L708" s="133"/>
      <c r="M708" s="133"/>
      <c r="N708" s="133"/>
      <c r="O708" s="133"/>
      <c r="P708" s="1"/>
      <c r="Q708" s="1"/>
      <c r="R708" s="1"/>
      <c r="S708" s="1"/>
      <c r="T708" s="133"/>
      <c r="U708" s="133"/>
      <c r="V708" s="133"/>
      <c r="W708" s="133"/>
      <c r="X708" s="133"/>
      <c r="Y708" s="133"/>
      <c r="Z708" s="133"/>
      <c r="AA708" s="133"/>
      <c r="AB708" s="133"/>
      <c r="AC708" s="133"/>
      <c r="AD708" s="133"/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</row>
    <row r="709" spans="1:46" ht="12.75" customHeight="1">
      <c r="A709" s="133"/>
      <c r="B709" s="133"/>
      <c r="C709" s="133"/>
      <c r="D709" s="133"/>
      <c r="E709" s="133"/>
      <c r="F709" s="18"/>
      <c r="G709" s="133"/>
      <c r="H709" s="133"/>
      <c r="I709" s="133"/>
      <c r="J709" s="133"/>
      <c r="K709" s="133"/>
      <c r="L709" s="133"/>
      <c r="M709" s="133"/>
      <c r="N709" s="133"/>
      <c r="O709" s="133"/>
      <c r="P709" s="1"/>
      <c r="Q709" s="1"/>
      <c r="R709" s="1"/>
      <c r="S709" s="1"/>
      <c r="T709" s="133"/>
      <c r="U709" s="133"/>
      <c r="V709" s="133"/>
      <c r="W709" s="133"/>
      <c r="X709" s="133"/>
      <c r="Y709" s="133"/>
      <c r="Z709" s="133"/>
      <c r="AA709" s="133"/>
      <c r="AB709" s="133"/>
      <c r="AC709" s="133"/>
      <c r="AD709" s="133"/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</row>
    <row r="710" spans="1:46" ht="12.75" customHeight="1">
      <c r="A710" s="133"/>
      <c r="B710" s="133"/>
      <c r="C710" s="133"/>
      <c r="D710" s="133"/>
      <c r="E710" s="133"/>
      <c r="F710" s="18"/>
      <c r="G710" s="133"/>
      <c r="H710" s="133"/>
      <c r="I710" s="133"/>
      <c r="J710" s="133"/>
      <c r="K710" s="133"/>
      <c r="L710" s="133"/>
      <c r="M710" s="133"/>
      <c r="N710" s="133"/>
      <c r="O710" s="133"/>
      <c r="P710" s="1"/>
      <c r="Q710" s="1"/>
      <c r="R710" s="1"/>
      <c r="S710" s="1"/>
      <c r="T710" s="133"/>
      <c r="U710" s="133"/>
      <c r="V710" s="133"/>
      <c r="W710" s="133"/>
      <c r="X710" s="133"/>
      <c r="Y710" s="133"/>
      <c r="Z710" s="133"/>
      <c r="AA710" s="133"/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/>
      <c r="AQ710" s="133"/>
      <c r="AR710" s="133"/>
      <c r="AS710" s="133"/>
      <c r="AT710" s="133"/>
    </row>
    <row r="711" spans="1:46" ht="12.75" customHeight="1">
      <c r="A711" s="133"/>
      <c r="B711" s="133"/>
      <c r="C711" s="133"/>
      <c r="D711" s="133"/>
      <c r="E711" s="133"/>
      <c r="F711" s="18"/>
      <c r="G711" s="133"/>
      <c r="H711" s="133"/>
      <c r="I711" s="133"/>
      <c r="J711" s="133"/>
      <c r="K711" s="133"/>
      <c r="L711" s="133"/>
      <c r="M711" s="133"/>
      <c r="N711" s="133"/>
      <c r="O711" s="133"/>
      <c r="P711" s="1"/>
      <c r="Q711" s="1"/>
      <c r="R711" s="1"/>
      <c r="S711" s="1"/>
      <c r="T711" s="133"/>
      <c r="U711" s="133"/>
      <c r="V711" s="133"/>
      <c r="W711" s="133"/>
      <c r="X711" s="133"/>
      <c r="Y711" s="133"/>
      <c r="Z711" s="133"/>
      <c r="AA711" s="133"/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/>
      <c r="AQ711" s="133"/>
      <c r="AR711" s="133"/>
      <c r="AS711" s="133"/>
      <c r="AT711" s="133"/>
    </row>
    <row r="712" spans="1:46" ht="12.75" customHeight="1">
      <c r="A712" s="133"/>
      <c r="B712" s="133"/>
      <c r="C712" s="133"/>
      <c r="D712" s="133"/>
      <c r="E712" s="133"/>
      <c r="F712" s="18"/>
      <c r="G712" s="133"/>
      <c r="H712" s="133"/>
      <c r="I712" s="133"/>
      <c r="J712" s="133"/>
      <c r="K712" s="133"/>
      <c r="L712" s="133"/>
      <c r="M712" s="133"/>
      <c r="N712" s="133"/>
      <c r="O712" s="133"/>
      <c r="P712" s="1"/>
      <c r="Q712" s="1"/>
      <c r="R712" s="1"/>
      <c r="S712" s="1"/>
      <c r="T712" s="133"/>
      <c r="U712" s="133"/>
      <c r="V712" s="133"/>
      <c r="W712" s="133"/>
      <c r="X712" s="133"/>
      <c r="Y712" s="133"/>
      <c r="Z712" s="133"/>
      <c r="AA712" s="133"/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/>
      <c r="AQ712" s="133"/>
      <c r="AR712" s="133"/>
      <c r="AS712" s="133"/>
      <c r="AT712" s="133"/>
    </row>
    <row r="713" spans="1:46" ht="12.75" customHeight="1">
      <c r="A713" s="133"/>
      <c r="B713" s="133"/>
      <c r="C713" s="133"/>
      <c r="D713" s="133"/>
      <c r="E713" s="133"/>
      <c r="F713" s="18"/>
      <c r="G713" s="133"/>
      <c r="H713" s="133"/>
      <c r="I713" s="133"/>
      <c r="J713" s="133"/>
      <c r="K713" s="133"/>
      <c r="L713" s="133"/>
      <c r="M713" s="133"/>
      <c r="N713" s="133"/>
      <c r="O713" s="133"/>
      <c r="P713" s="1"/>
      <c r="Q713" s="1"/>
      <c r="R713" s="1"/>
      <c r="S713" s="1"/>
      <c r="T713" s="133"/>
      <c r="U713" s="133"/>
      <c r="V713" s="133"/>
      <c r="W713" s="133"/>
      <c r="X713" s="133"/>
      <c r="Y713" s="133"/>
      <c r="Z713" s="133"/>
      <c r="AA713" s="133"/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/>
      <c r="AQ713" s="133"/>
      <c r="AR713" s="133"/>
      <c r="AS713" s="133"/>
      <c r="AT713" s="133"/>
    </row>
    <row r="714" spans="1:46" ht="12.75" customHeight="1">
      <c r="A714" s="133"/>
      <c r="B714" s="133"/>
      <c r="C714" s="133"/>
      <c r="D714" s="133"/>
      <c r="E714" s="133"/>
      <c r="F714" s="18"/>
      <c r="G714" s="133"/>
      <c r="H714" s="133"/>
      <c r="I714" s="133"/>
      <c r="J714" s="133"/>
      <c r="K714" s="133"/>
      <c r="L714" s="133"/>
      <c r="M714" s="133"/>
      <c r="N714" s="133"/>
      <c r="O714" s="133"/>
      <c r="P714" s="1"/>
      <c r="Q714" s="1"/>
      <c r="R714" s="1"/>
      <c r="S714" s="1"/>
      <c r="T714" s="133"/>
      <c r="U714" s="133"/>
      <c r="V714" s="133"/>
      <c r="W714" s="133"/>
      <c r="X714" s="133"/>
      <c r="Y714" s="133"/>
      <c r="Z714" s="133"/>
      <c r="AA714" s="133"/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/>
      <c r="AQ714" s="133"/>
      <c r="AR714" s="133"/>
      <c r="AS714" s="133"/>
      <c r="AT714" s="133"/>
    </row>
    <row r="715" spans="1:46" ht="12.75" customHeight="1">
      <c r="A715" s="133"/>
      <c r="B715" s="133"/>
      <c r="C715" s="133"/>
      <c r="D715" s="133"/>
      <c r="E715" s="133"/>
      <c r="F715" s="18"/>
      <c r="G715" s="133"/>
      <c r="H715" s="133"/>
      <c r="I715" s="133"/>
      <c r="J715" s="133"/>
      <c r="K715" s="133"/>
      <c r="L715" s="133"/>
      <c r="M715" s="133"/>
      <c r="N715" s="133"/>
      <c r="O715" s="133"/>
      <c r="P715" s="1"/>
      <c r="Q715" s="1"/>
      <c r="R715" s="1"/>
      <c r="S715" s="1"/>
      <c r="T715" s="133"/>
      <c r="U715" s="133"/>
      <c r="V715" s="133"/>
      <c r="W715" s="133"/>
      <c r="X715" s="133"/>
      <c r="Y715" s="133"/>
      <c r="Z715" s="133"/>
      <c r="AA715" s="133"/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/>
      <c r="AQ715" s="133"/>
      <c r="AR715" s="133"/>
      <c r="AS715" s="133"/>
      <c r="AT715" s="133"/>
    </row>
    <row r="716" spans="1:46" ht="12.75" customHeight="1">
      <c r="A716" s="133"/>
      <c r="B716" s="133"/>
      <c r="C716" s="133"/>
      <c r="D716" s="133"/>
      <c r="E716" s="133"/>
      <c r="F716" s="18"/>
      <c r="G716" s="133"/>
      <c r="H716" s="133"/>
      <c r="I716" s="133"/>
      <c r="J716" s="133"/>
      <c r="K716" s="133"/>
      <c r="L716" s="133"/>
      <c r="M716" s="133"/>
      <c r="N716" s="133"/>
      <c r="O716" s="133"/>
      <c r="P716" s="1"/>
      <c r="Q716" s="1"/>
      <c r="R716" s="1"/>
      <c r="S716" s="1"/>
      <c r="T716" s="133"/>
      <c r="U716" s="133"/>
      <c r="V716" s="133"/>
      <c r="W716" s="133"/>
      <c r="X716" s="133"/>
      <c r="Y716" s="133"/>
      <c r="Z716" s="133"/>
      <c r="AA716" s="133"/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</row>
    <row r="717" spans="1:46" ht="12.75" customHeight="1">
      <c r="A717" s="133"/>
      <c r="B717" s="133"/>
      <c r="C717" s="133"/>
      <c r="D717" s="133"/>
      <c r="E717" s="133"/>
      <c r="F717" s="18"/>
      <c r="G717" s="133"/>
      <c r="H717" s="133"/>
      <c r="I717" s="133"/>
      <c r="J717" s="133"/>
      <c r="K717" s="133"/>
      <c r="L717" s="133"/>
      <c r="M717" s="133"/>
      <c r="N717" s="133"/>
      <c r="O717" s="133"/>
      <c r="P717" s="1"/>
      <c r="Q717" s="1"/>
      <c r="R717" s="1"/>
      <c r="S717" s="1"/>
      <c r="T717" s="133"/>
      <c r="U717" s="133"/>
      <c r="V717" s="133"/>
      <c r="W717" s="133"/>
      <c r="X717" s="133"/>
      <c r="Y717" s="133"/>
      <c r="Z717" s="133"/>
      <c r="AA717" s="133"/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</row>
    <row r="718" spans="1:46" ht="12.75" customHeight="1">
      <c r="A718" s="133"/>
      <c r="B718" s="133"/>
      <c r="C718" s="133"/>
      <c r="D718" s="133"/>
      <c r="E718" s="133"/>
      <c r="F718" s="18"/>
      <c r="G718" s="133"/>
      <c r="H718" s="133"/>
      <c r="I718" s="133"/>
      <c r="J718" s="133"/>
      <c r="K718" s="133"/>
      <c r="L718" s="133"/>
      <c r="M718" s="133"/>
      <c r="N718" s="133"/>
      <c r="O718" s="133"/>
      <c r="P718" s="1"/>
      <c r="Q718" s="1"/>
      <c r="R718" s="1"/>
      <c r="S718" s="1"/>
      <c r="T718" s="133"/>
      <c r="U718" s="133"/>
      <c r="V718" s="133"/>
      <c r="W718" s="133"/>
      <c r="X718" s="133"/>
      <c r="Y718" s="133"/>
      <c r="Z718" s="133"/>
      <c r="AA718" s="133"/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</row>
    <row r="719" spans="1:46" ht="12.75" customHeight="1">
      <c r="A719" s="133"/>
      <c r="B719" s="133"/>
      <c r="C719" s="133"/>
      <c r="D719" s="133"/>
      <c r="E719" s="133"/>
      <c r="F719" s="18"/>
      <c r="G719" s="133"/>
      <c r="H719" s="133"/>
      <c r="I719" s="133"/>
      <c r="J719" s="133"/>
      <c r="K719" s="133"/>
      <c r="L719" s="133"/>
      <c r="M719" s="133"/>
      <c r="N719" s="133"/>
      <c r="O719" s="133"/>
      <c r="P719" s="1"/>
      <c r="Q719" s="1"/>
      <c r="R719" s="1"/>
      <c r="S719" s="1"/>
      <c r="T719" s="133"/>
      <c r="U719" s="133"/>
      <c r="V719" s="133"/>
      <c r="W719" s="133"/>
      <c r="X719" s="133"/>
      <c r="Y719" s="133"/>
      <c r="Z719" s="133"/>
      <c r="AA719" s="133"/>
      <c r="AB719" s="133"/>
      <c r="AC719" s="133"/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/>
      <c r="AQ719" s="133"/>
      <c r="AR719" s="133"/>
      <c r="AS719" s="133"/>
      <c r="AT719" s="133"/>
    </row>
    <row r="720" spans="1:46" ht="12.75" customHeight="1">
      <c r="A720" s="133"/>
      <c r="B720" s="133"/>
      <c r="C720" s="133"/>
      <c r="D720" s="133"/>
      <c r="E720" s="133"/>
      <c r="F720" s="18"/>
      <c r="G720" s="133"/>
      <c r="H720" s="133"/>
      <c r="I720" s="133"/>
      <c r="J720" s="133"/>
      <c r="K720" s="133"/>
      <c r="L720" s="133"/>
      <c r="M720" s="133"/>
      <c r="N720" s="133"/>
      <c r="O720" s="133"/>
      <c r="P720" s="1"/>
      <c r="Q720" s="1"/>
      <c r="R720" s="1"/>
      <c r="S720" s="1"/>
      <c r="T720" s="133"/>
      <c r="U720" s="133"/>
      <c r="V720" s="133"/>
      <c r="W720" s="133"/>
      <c r="X720" s="133"/>
      <c r="Y720" s="133"/>
      <c r="Z720" s="133"/>
      <c r="AA720" s="133"/>
      <c r="AB720" s="133"/>
      <c r="AC720" s="133"/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/>
      <c r="AQ720" s="133"/>
      <c r="AR720" s="133"/>
      <c r="AS720" s="133"/>
      <c r="AT720" s="133"/>
    </row>
    <row r="721" spans="1:46" ht="12.75" customHeight="1">
      <c r="A721" s="133"/>
      <c r="B721" s="133"/>
      <c r="C721" s="133"/>
      <c r="D721" s="133"/>
      <c r="E721" s="133"/>
      <c r="F721" s="18"/>
      <c r="G721" s="133"/>
      <c r="H721" s="133"/>
      <c r="I721" s="133"/>
      <c r="J721" s="133"/>
      <c r="K721" s="133"/>
      <c r="L721" s="133"/>
      <c r="M721" s="133"/>
      <c r="N721" s="133"/>
      <c r="O721" s="133"/>
      <c r="P721" s="1"/>
      <c r="Q721" s="1"/>
      <c r="R721" s="1"/>
      <c r="S721" s="1"/>
      <c r="T721" s="133"/>
      <c r="U721" s="133"/>
      <c r="V721" s="133"/>
      <c r="W721" s="133"/>
      <c r="X721" s="133"/>
      <c r="Y721" s="133"/>
      <c r="Z721" s="133"/>
      <c r="AA721" s="133"/>
      <c r="AB721" s="133"/>
      <c r="AC721" s="133"/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/>
      <c r="AQ721" s="133"/>
      <c r="AR721" s="133"/>
      <c r="AS721" s="133"/>
      <c r="AT721" s="133"/>
    </row>
    <row r="722" spans="1:46" ht="12.75" customHeight="1">
      <c r="A722" s="133"/>
      <c r="B722" s="133"/>
      <c r="C722" s="133"/>
      <c r="D722" s="133"/>
      <c r="E722" s="133"/>
      <c r="F722" s="18"/>
      <c r="G722" s="133"/>
      <c r="H722" s="133"/>
      <c r="I722" s="133"/>
      <c r="J722" s="133"/>
      <c r="K722" s="133"/>
      <c r="L722" s="133"/>
      <c r="M722" s="133"/>
      <c r="N722" s="133"/>
      <c r="O722" s="133"/>
      <c r="P722" s="1"/>
      <c r="Q722" s="1"/>
      <c r="R722" s="1"/>
      <c r="S722" s="1"/>
      <c r="T722" s="133"/>
      <c r="U722" s="133"/>
      <c r="V722" s="133"/>
      <c r="W722" s="133"/>
      <c r="X722" s="133"/>
      <c r="Y722" s="133"/>
      <c r="Z722" s="133"/>
      <c r="AA722" s="133"/>
      <c r="AB722" s="133"/>
      <c r="AC722" s="133"/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/>
      <c r="AQ722" s="133"/>
      <c r="AR722" s="133"/>
      <c r="AS722" s="133"/>
      <c r="AT722" s="133"/>
    </row>
    <row r="723" spans="1:46" ht="12.75" customHeight="1">
      <c r="A723" s="133"/>
      <c r="B723" s="133"/>
      <c r="C723" s="133"/>
      <c r="D723" s="133"/>
      <c r="E723" s="133"/>
      <c r="F723" s="18"/>
      <c r="G723" s="133"/>
      <c r="H723" s="133"/>
      <c r="I723" s="133"/>
      <c r="J723" s="133"/>
      <c r="K723" s="133"/>
      <c r="L723" s="133"/>
      <c r="M723" s="133"/>
      <c r="N723" s="133"/>
      <c r="O723" s="133"/>
      <c r="P723" s="1"/>
      <c r="Q723" s="1"/>
      <c r="R723" s="1"/>
      <c r="S723" s="1"/>
      <c r="T723" s="133"/>
      <c r="U723" s="133"/>
      <c r="V723" s="133"/>
      <c r="W723" s="133"/>
      <c r="X723" s="133"/>
      <c r="Y723" s="133"/>
      <c r="Z723" s="133"/>
      <c r="AA723" s="133"/>
      <c r="AB723" s="133"/>
      <c r="AC723" s="133"/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/>
      <c r="AQ723" s="133"/>
      <c r="AR723" s="133"/>
      <c r="AS723" s="133"/>
      <c r="AT723" s="133"/>
    </row>
    <row r="724" spans="1:46" ht="12.75" customHeight="1">
      <c r="A724" s="133"/>
      <c r="B724" s="133"/>
      <c r="C724" s="133"/>
      <c r="D724" s="133"/>
      <c r="E724" s="133"/>
      <c r="F724" s="18"/>
      <c r="G724" s="133"/>
      <c r="H724" s="133"/>
      <c r="I724" s="133"/>
      <c r="J724" s="133"/>
      <c r="K724" s="133"/>
      <c r="L724" s="133"/>
      <c r="M724" s="133"/>
      <c r="N724" s="133"/>
      <c r="O724" s="133"/>
      <c r="P724" s="1"/>
      <c r="Q724" s="1"/>
      <c r="R724" s="1"/>
      <c r="S724" s="1"/>
      <c r="T724" s="133"/>
      <c r="U724" s="133"/>
      <c r="V724" s="133"/>
      <c r="W724" s="133"/>
      <c r="X724" s="133"/>
      <c r="Y724" s="133"/>
      <c r="Z724" s="133"/>
      <c r="AA724" s="133"/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/>
      <c r="AQ724" s="133"/>
      <c r="AR724" s="133"/>
      <c r="AS724" s="133"/>
      <c r="AT724" s="133"/>
    </row>
    <row r="725" spans="1:46" ht="12.75" customHeight="1">
      <c r="A725" s="133"/>
      <c r="B725" s="133"/>
      <c r="C725" s="133"/>
      <c r="D725" s="133"/>
      <c r="E725" s="133"/>
      <c r="F725" s="18"/>
      <c r="G725" s="133"/>
      <c r="H725" s="133"/>
      <c r="I725" s="133"/>
      <c r="J725" s="133"/>
      <c r="K725" s="133"/>
      <c r="L725" s="133"/>
      <c r="M725" s="133"/>
      <c r="N725" s="133"/>
      <c r="O725" s="133"/>
      <c r="P725" s="1"/>
      <c r="Q725" s="1"/>
      <c r="R725" s="1"/>
      <c r="S725" s="1"/>
      <c r="T725" s="133"/>
      <c r="U725" s="133"/>
      <c r="V725" s="133"/>
      <c r="W725" s="133"/>
      <c r="X725" s="133"/>
      <c r="Y725" s="133"/>
      <c r="Z725" s="133"/>
      <c r="AA725" s="133"/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/>
      <c r="AQ725" s="133"/>
      <c r="AR725" s="133"/>
      <c r="AS725" s="133"/>
      <c r="AT725" s="133"/>
    </row>
    <row r="726" spans="1:46" ht="12.75" customHeight="1">
      <c r="A726" s="133"/>
      <c r="B726" s="133"/>
      <c r="C726" s="133"/>
      <c r="D726" s="133"/>
      <c r="E726" s="133"/>
      <c r="F726" s="18"/>
      <c r="G726" s="133"/>
      <c r="H726" s="133"/>
      <c r="I726" s="133"/>
      <c r="J726" s="133"/>
      <c r="K726" s="133"/>
      <c r="L726" s="133"/>
      <c r="M726" s="133"/>
      <c r="N726" s="133"/>
      <c r="O726" s="133"/>
      <c r="P726" s="1"/>
      <c r="Q726" s="1"/>
      <c r="R726" s="1"/>
      <c r="S726" s="1"/>
      <c r="T726" s="133"/>
      <c r="U726" s="133"/>
      <c r="V726" s="133"/>
      <c r="W726" s="133"/>
      <c r="X726" s="133"/>
      <c r="Y726" s="133"/>
      <c r="Z726" s="133"/>
      <c r="AA726" s="133"/>
      <c r="AB726" s="133"/>
      <c r="AC726" s="133"/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/>
      <c r="AQ726" s="133"/>
      <c r="AR726" s="133"/>
      <c r="AS726" s="133"/>
      <c r="AT726" s="133"/>
    </row>
    <row r="727" spans="1:46" ht="12.75" customHeight="1">
      <c r="A727" s="133"/>
      <c r="B727" s="133"/>
      <c r="C727" s="133"/>
      <c r="D727" s="133"/>
      <c r="E727" s="133"/>
      <c r="F727" s="18"/>
      <c r="G727" s="133"/>
      <c r="H727" s="133"/>
      <c r="I727" s="133"/>
      <c r="J727" s="133"/>
      <c r="K727" s="133"/>
      <c r="L727" s="133"/>
      <c r="M727" s="133"/>
      <c r="N727" s="133"/>
      <c r="O727" s="133"/>
      <c r="P727" s="1"/>
      <c r="Q727" s="1"/>
      <c r="R727" s="1"/>
      <c r="S727" s="1"/>
      <c r="T727" s="133"/>
      <c r="U727" s="133"/>
      <c r="V727" s="133"/>
      <c r="W727" s="133"/>
      <c r="X727" s="133"/>
      <c r="Y727" s="133"/>
      <c r="Z727" s="133"/>
      <c r="AA727" s="133"/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/>
      <c r="AQ727" s="133"/>
      <c r="AR727" s="133"/>
      <c r="AS727" s="133"/>
      <c r="AT727" s="133"/>
    </row>
    <row r="728" spans="1:46" ht="12.75" customHeight="1">
      <c r="A728" s="133"/>
      <c r="B728" s="133"/>
      <c r="C728" s="133"/>
      <c r="D728" s="133"/>
      <c r="E728" s="133"/>
      <c r="F728" s="18"/>
      <c r="G728" s="133"/>
      <c r="H728" s="133"/>
      <c r="I728" s="133"/>
      <c r="J728" s="133"/>
      <c r="K728" s="133"/>
      <c r="L728" s="133"/>
      <c r="M728" s="133"/>
      <c r="N728" s="133"/>
      <c r="O728" s="133"/>
      <c r="P728" s="1"/>
      <c r="Q728" s="1"/>
      <c r="R728" s="1"/>
      <c r="S728" s="1"/>
      <c r="T728" s="133"/>
      <c r="U728" s="133"/>
      <c r="V728" s="133"/>
      <c r="W728" s="133"/>
      <c r="X728" s="133"/>
      <c r="Y728" s="133"/>
      <c r="Z728" s="133"/>
      <c r="AA728" s="133"/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/>
      <c r="AQ728" s="133"/>
      <c r="AR728" s="133"/>
      <c r="AS728" s="133"/>
      <c r="AT728" s="133"/>
    </row>
    <row r="729" spans="1:46" ht="12.75" customHeight="1">
      <c r="A729" s="133"/>
      <c r="B729" s="133"/>
      <c r="C729" s="133"/>
      <c r="D729" s="133"/>
      <c r="E729" s="133"/>
      <c r="F729" s="18"/>
      <c r="G729" s="133"/>
      <c r="H729" s="133"/>
      <c r="I729" s="133"/>
      <c r="J729" s="133"/>
      <c r="K729" s="133"/>
      <c r="L729" s="133"/>
      <c r="M729" s="133"/>
      <c r="N729" s="133"/>
      <c r="O729" s="133"/>
      <c r="P729" s="1"/>
      <c r="Q729" s="1"/>
      <c r="R729" s="1"/>
      <c r="S729" s="1"/>
      <c r="T729" s="133"/>
      <c r="U729" s="133"/>
      <c r="V729" s="133"/>
      <c r="W729" s="133"/>
      <c r="X729" s="133"/>
      <c r="Y729" s="133"/>
      <c r="Z729" s="133"/>
      <c r="AA729" s="133"/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/>
      <c r="AQ729" s="133"/>
      <c r="AR729" s="133"/>
      <c r="AS729" s="133"/>
      <c r="AT729" s="133"/>
    </row>
    <row r="730" spans="1:46" ht="12.75" customHeight="1">
      <c r="A730" s="133"/>
      <c r="B730" s="133"/>
      <c r="C730" s="133"/>
      <c r="D730" s="133"/>
      <c r="E730" s="133"/>
      <c r="F730" s="18"/>
      <c r="G730" s="133"/>
      <c r="H730" s="133"/>
      <c r="I730" s="133"/>
      <c r="J730" s="133"/>
      <c r="K730" s="133"/>
      <c r="L730" s="133"/>
      <c r="M730" s="133"/>
      <c r="N730" s="133"/>
      <c r="O730" s="133"/>
      <c r="P730" s="1"/>
      <c r="Q730" s="1"/>
      <c r="R730" s="1"/>
      <c r="S730" s="1"/>
      <c r="T730" s="133"/>
      <c r="U730" s="133"/>
      <c r="V730" s="133"/>
      <c r="W730" s="133"/>
      <c r="X730" s="133"/>
      <c r="Y730" s="133"/>
      <c r="Z730" s="133"/>
      <c r="AA730" s="133"/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/>
      <c r="AQ730" s="133"/>
      <c r="AR730" s="133"/>
      <c r="AS730" s="133"/>
      <c r="AT730" s="133"/>
    </row>
    <row r="731" spans="1:46" ht="12.75" customHeight="1">
      <c r="A731" s="133"/>
      <c r="B731" s="133"/>
      <c r="C731" s="133"/>
      <c r="D731" s="133"/>
      <c r="E731" s="133"/>
      <c r="F731" s="18"/>
      <c r="G731" s="133"/>
      <c r="H731" s="133"/>
      <c r="I731" s="133"/>
      <c r="J731" s="133"/>
      <c r="K731" s="133"/>
      <c r="L731" s="133"/>
      <c r="M731" s="133"/>
      <c r="N731" s="133"/>
      <c r="O731" s="133"/>
      <c r="P731" s="1"/>
      <c r="Q731" s="1"/>
      <c r="R731" s="1"/>
      <c r="S731" s="1"/>
      <c r="T731" s="133"/>
      <c r="U731" s="133"/>
      <c r="V731" s="133"/>
      <c r="W731" s="133"/>
      <c r="X731" s="133"/>
      <c r="Y731" s="133"/>
      <c r="Z731" s="133"/>
      <c r="AA731" s="133"/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/>
      <c r="AQ731" s="133"/>
      <c r="AR731" s="133"/>
      <c r="AS731" s="133"/>
      <c r="AT731" s="133"/>
    </row>
    <row r="732" spans="1:46" ht="12.75" customHeight="1">
      <c r="A732" s="133"/>
      <c r="B732" s="133"/>
      <c r="C732" s="133"/>
      <c r="D732" s="133"/>
      <c r="E732" s="133"/>
      <c r="F732" s="18"/>
      <c r="G732" s="133"/>
      <c r="H732" s="133"/>
      <c r="I732" s="133"/>
      <c r="J732" s="133"/>
      <c r="K732" s="133"/>
      <c r="L732" s="133"/>
      <c r="M732" s="133"/>
      <c r="N732" s="133"/>
      <c r="O732" s="133"/>
      <c r="P732" s="1"/>
      <c r="Q732" s="1"/>
      <c r="R732" s="1"/>
      <c r="S732" s="1"/>
      <c r="T732" s="133"/>
      <c r="U732" s="133"/>
      <c r="V732" s="133"/>
      <c r="W732" s="133"/>
      <c r="X732" s="133"/>
      <c r="Y732" s="133"/>
      <c r="Z732" s="133"/>
      <c r="AA732" s="133"/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/>
      <c r="AQ732" s="133"/>
      <c r="AR732" s="133"/>
      <c r="AS732" s="133"/>
      <c r="AT732" s="133"/>
    </row>
    <row r="733" spans="1:46" ht="12.75" customHeight="1">
      <c r="A733" s="133"/>
      <c r="B733" s="133"/>
      <c r="C733" s="133"/>
      <c r="D733" s="133"/>
      <c r="E733" s="133"/>
      <c r="F733" s="18"/>
      <c r="G733" s="133"/>
      <c r="H733" s="133"/>
      <c r="I733" s="133"/>
      <c r="J733" s="133"/>
      <c r="K733" s="133"/>
      <c r="L733" s="133"/>
      <c r="M733" s="133"/>
      <c r="N733" s="133"/>
      <c r="O733" s="133"/>
      <c r="P733" s="1"/>
      <c r="Q733" s="1"/>
      <c r="R733" s="1"/>
      <c r="S733" s="1"/>
      <c r="T733" s="133"/>
      <c r="U733" s="133"/>
      <c r="V733" s="133"/>
      <c r="W733" s="133"/>
      <c r="X733" s="133"/>
      <c r="Y733" s="133"/>
      <c r="Z733" s="133"/>
      <c r="AA733" s="133"/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/>
      <c r="AQ733" s="133"/>
      <c r="AR733" s="133"/>
      <c r="AS733" s="133"/>
      <c r="AT733" s="133"/>
    </row>
    <row r="734" spans="1:46" ht="12.75" customHeight="1">
      <c r="A734" s="133"/>
      <c r="B734" s="133"/>
      <c r="C734" s="133"/>
      <c r="D734" s="133"/>
      <c r="E734" s="133"/>
      <c r="F734" s="18"/>
      <c r="G734" s="133"/>
      <c r="H734" s="133"/>
      <c r="I734" s="133"/>
      <c r="J734" s="133"/>
      <c r="K734" s="133"/>
      <c r="L734" s="133"/>
      <c r="M734" s="133"/>
      <c r="N734" s="133"/>
      <c r="O734" s="133"/>
      <c r="P734" s="1"/>
      <c r="Q734" s="1"/>
      <c r="R734" s="1"/>
      <c r="S734" s="1"/>
      <c r="T734" s="133"/>
      <c r="U734" s="133"/>
      <c r="V734" s="133"/>
      <c r="W734" s="133"/>
      <c r="X734" s="133"/>
      <c r="Y734" s="133"/>
      <c r="Z734" s="133"/>
      <c r="AA734" s="133"/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/>
      <c r="AQ734" s="133"/>
      <c r="AR734" s="133"/>
      <c r="AS734" s="133"/>
      <c r="AT734" s="133"/>
    </row>
    <row r="735" spans="1:46" ht="12.75" customHeight="1">
      <c r="A735" s="133"/>
      <c r="B735" s="133"/>
      <c r="C735" s="133"/>
      <c r="D735" s="133"/>
      <c r="E735" s="133"/>
      <c r="F735" s="18"/>
      <c r="G735" s="133"/>
      <c r="H735" s="133"/>
      <c r="I735" s="133"/>
      <c r="J735" s="133"/>
      <c r="K735" s="133"/>
      <c r="L735" s="133"/>
      <c r="M735" s="133"/>
      <c r="N735" s="133"/>
      <c r="O735" s="133"/>
      <c r="P735" s="1"/>
      <c r="Q735" s="1"/>
      <c r="R735" s="1"/>
      <c r="S735" s="1"/>
      <c r="T735" s="133"/>
      <c r="U735" s="133"/>
      <c r="V735" s="133"/>
      <c r="W735" s="133"/>
      <c r="X735" s="133"/>
      <c r="Y735" s="133"/>
      <c r="Z735" s="133"/>
      <c r="AA735" s="133"/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/>
      <c r="AQ735" s="133"/>
      <c r="AR735" s="133"/>
      <c r="AS735" s="133"/>
      <c r="AT735" s="133"/>
    </row>
    <row r="736" spans="1:46" ht="12.75" customHeight="1">
      <c r="A736" s="133"/>
      <c r="B736" s="133"/>
      <c r="C736" s="133"/>
      <c r="D736" s="133"/>
      <c r="E736" s="133"/>
      <c r="F736" s="18"/>
      <c r="G736" s="133"/>
      <c r="H736" s="133"/>
      <c r="I736" s="133"/>
      <c r="J736" s="133"/>
      <c r="K736" s="133"/>
      <c r="L736" s="133"/>
      <c r="M736" s="133"/>
      <c r="N736" s="133"/>
      <c r="O736" s="133"/>
      <c r="P736" s="1"/>
      <c r="Q736" s="1"/>
      <c r="R736" s="1"/>
      <c r="S736" s="1"/>
      <c r="T736" s="133"/>
      <c r="U736" s="133"/>
      <c r="V736" s="133"/>
      <c r="W736" s="133"/>
      <c r="X736" s="133"/>
      <c r="Y736" s="133"/>
      <c r="Z736" s="133"/>
      <c r="AA736" s="133"/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/>
      <c r="AQ736" s="133"/>
      <c r="AR736" s="133"/>
      <c r="AS736" s="133"/>
      <c r="AT736" s="133"/>
    </row>
    <row r="737" spans="1:46" ht="12.75" customHeight="1">
      <c r="A737" s="133"/>
      <c r="B737" s="133"/>
      <c r="C737" s="133"/>
      <c r="D737" s="133"/>
      <c r="E737" s="133"/>
      <c r="F737" s="18"/>
      <c r="G737" s="133"/>
      <c r="H737" s="133"/>
      <c r="I737" s="133"/>
      <c r="J737" s="133"/>
      <c r="K737" s="133"/>
      <c r="L737" s="133"/>
      <c r="M737" s="133"/>
      <c r="N737" s="133"/>
      <c r="O737" s="133"/>
      <c r="P737" s="1"/>
      <c r="Q737" s="1"/>
      <c r="R737" s="1"/>
      <c r="S737" s="1"/>
      <c r="T737" s="133"/>
      <c r="U737" s="133"/>
      <c r="V737" s="133"/>
      <c r="W737" s="133"/>
      <c r="X737" s="133"/>
      <c r="Y737" s="133"/>
      <c r="Z737" s="133"/>
      <c r="AA737" s="133"/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/>
      <c r="AQ737" s="133"/>
      <c r="AR737" s="133"/>
      <c r="AS737" s="133"/>
      <c r="AT737" s="133"/>
    </row>
    <row r="738" spans="1:46" ht="12.75" customHeight="1">
      <c r="A738" s="133"/>
      <c r="B738" s="133"/>
      <c r="C738" s="133"/>
      <c r="D738" s="133"/>
      <c r="E738" s="133"/>
      <c r="F738" s="18"/>
      <c r="G738" s="133"/>
      <c r="H738" s="133"/>
      <c r="I738" s="133"/>
      <c r="J738" s="133"/>
      <c r="K738" s="133"/>
      <c r="L738" s="133"/>
      <c r="M738" s="133"/>
      <c r="N738" s="133"/>
      <c r="O738" s="133"/>
      <c r="P738" s="1"/>
      <c r="Q738" s="1"/>
      <c r="R738" s="1"/>
      <c r="S738" s="1"/>
      <c r="T738" s="133"/>
      <c r="U738" s="133"/>
      <c r="V738" s="133"/>
      <c r="W738" s="133"/>
      <c r="X738" s="133"/>
      <c r="Y738" s="133"/>
      <c r="Z738" s="133"/>
      <c r="AA738" s="133"/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/>
      <c r="AQ738" s="133"/>
      <c r="AR738" s="133"/>
      <c r="AS738" s="133"/>
      <c r="AT738" s="133"/>
    </row>
    <row r="739" spans="1:46" ht="12.75" customHeight="1">
      <c r="A739" s="133"/>
      <c r="B739" s="133"/>
      <c r="C739" s="133"/>
      <c r="D739" s="133"/>
      <c r="E739" s="133"/>
      <c r="F739" s="18"/>
      <c r="G739" s="133"/>
      <c r="H739" s="133"/>
      <c r="I739" s="133"/>
      <c r="J739" s="133"/>
      <c r="K739" s="133"/>
      <c r="L739" s="133"/>
      <c r="M739" s="133"/>
      <c r="N739" s="133"/>
      <c r="O739" s="133"/>
      <c r="P739" s="1"/>
      <c r="Q739" s="1"/>
      <c r="R739" s="1"/>
      <c r="S739" s="1"/>
      <c r="T739" s="133"/>
      <c r="U739" s="133"/>
      <c r="V739" s="133"/>
      <c r="W739" s="133"/>
      <c r="X739" s="133"/>
      <c r="Y739" s="133"/>
      <c r="Z739" s="133"/>
      <c r="AA739" s="133"/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/>
      <c r="AQ739" s="133"/>
      <c r="AR739" s="133"/>
      <c r="AS739" s="133"/>
      <c r="AT739" s="133"/>
    </row>
    <row r="740" spans="1:46" ht="12.75" customHeight="1">
      <c r="A740" s="133"/>
      <c r="B740" s="133"/>
      <c r="C740" s="133"/>
      <c r="D740" s="133"/>
      <c r="E740" s="133"/>
      <c r="F740" s="18"/>
      <c r="G740" s="133"/>
      <c r="H740" s="133"/>
      <c r="I740" s="133"/>
      <c r="J740" s="133"/>
      <c r="K740" s="133"/>
      <c r="L740" s="133"/>
      <c r="M740" s="133"/>
      <c r="N740" s="133"/>
      <c r="O740" s="133"/>
      <c r="P740" s="1"/>
      <c r="Q740" s="1"/>
      <c r="R740" s="1"/>
      <c r="S740" s="1"/>
      <c r="T740" s="133"/>
      <c r="U740" s="133"/>
      <c r="V740" s="133"/>
      <c r="W740" s="133"/>
      <c r="X740" s="133"/>
      <c r="Y740" s="133"/>
      <c r="Z740" s="133"/>
      <c r="AA740" s="133"/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/>
      <c r="AQ740" s="133"/>
      <c r="AR740" s="133"/>
      <c r="AS740" s="133"/>
      <c r="AT740" s="133"/>
    </row>
    <row r="741" spans="1:46" ht="12.75" customHeight="1">
      <c r="A741" s="133"/>
      <c r="B741" s="133"/>
      <c r="C741" s="133"/>
      <c r="D741" s="133"/>
      <c r="E741" s="133"/>
      <c r="F741" s="18"/>
      <c r="G741" s="133"/>
      <c r="H741" s="133"/>
      <c r="I741" s="133"/>
      <c r="J741" s="133"/>
      <c r="K741" s="133"/>
      <c r="L741" s="133"/>
      <c r="M741" s="133"/>
      <c r="N741" s="133"/>
      <c r="O741" s="133"/>
      <c r="P741" s="1"/>
      <c r="Q741" s="1"/>
      <c r="R741" s="1"/>
      <c r="S741" s="1"/>
      <c r="T741" s="133"/>
      <c r="U741" s="133"/>
      <c r="V741" s="133"/>
      <c r="W741" s="133"/>
      <c r="X741" s="133"/>
      <c r="Y741" s="133"/>
      <c r="Z741" s="133"/>
      <c r="AA741" s="133"/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/>
      <c r="AQ741" s="133"/>
      <c r="AR741" s="133"/>
      <c r="AS741" s="133"/>
      <c r="AT741" s="133"/>
    </row>
    <row r="742" spans="1:46" ht="12.75" customHeight="1">
      <c r="A742" s="133"/>
      <c r="B742" s="133"/>
      <c r="C742" s="133"/>
      <c r="D742" s="133"/>
      <c r="E742" s="133"/>
      <c r="F742" s="18"/>
      <c r="G742" s="133"/>
      <c r="H742" s="133"/>
      <c r="I742" s="133"/>
      <c r="J742" s="133"/>
      <c r="K742" s="133"/>
      <c r="L742" s="133"/>
      <c r="M742" s="133"/>
      <c r="N742" s="133"/>
      <c r="O742" s="133"/>
      <c r="P742" s="1"/>
      <c r="Q742" s="1"/>
      <c r="R742" s="1"/>
      <c r="S742" s="1"/>
      <c r="T742" s="133"/>
      <c r="U742" s="133"/>
      <c r="V742" s="133"/>
      <c r="W742" s="133"/>
      <c r="X742" s="133"/>
      <c r="Y742" s="133"/>
      <c r="Z742" s="133"/>
      <c r="AA742" s="133"/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/>
      <c r="AQ742" s="133"/>
      <c r="AR742" s="133"/>
      <c r="AS742" s="133"/>
      <c r="AT742" s="133"/>
    </row>
    <row r="743" spans="1:46" ht="12.75" customHeight="1">
      <c r="A743" s="133"/>
      <c r="B743" s="133"/>
      <c r="C743" s="133"/>
      <c r="D743" s="133"/>
      <c r="E743" s="133"/>
      <c r="F743" s="18"/>
      <c r="G743" s="133"/>
      <c r="H743" s="133"/>
      <c r="I743" s="133"/>
      <c r="J743" s="133"/>
      <c r="K743" s="133"/>
      <c r="L743" s="133"/>
      <c r="M743" s="133"/>
      <c r="N743" s="133"/>
      <c r="O743" s="133"/>
      <c r="P743" s="1"/>
      <c r="Q743" s="1"/>
      <c r="R743" s="1"/>
      <c r="S743" s="1"/>
      <c r="T743" s="133"/>
      <c r="U743" s="133"/>
      <c r="V743" s="133"/>
      <c r="W743" s="133"/>
      <c r="X743" s="133"/>
      <c r="Y743" s="133"/>
      <c r="Z743" s="133"/>
      <c r="AA743" s="133"/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</row>
    <row r="744" spans="1:46" ht="12.75" customHeight="1">
      <c r="A744" s="133"/>
      <c r="B744" s="133"/>
      <c r="C744" s="133"/>
      <c r="D744" s="133"/>
      <c r="E744" s="133"/>
      <c r="F744" s="18"/>
      <c r="G744" s="133"/>
      <c r="H744" s="133"/>
      <c r="I744" s="133"/>
      <c r="J744" s="133"/>
      <c r="K744" s="133"/>
      <c r="L744" s="133"/>
      <c r="M744" s="133"/>
      <c r="N744" s="133"/>
      <c r="O744" s="133"/>
      <c r="P744" s="1"/>
      <c r="Q744" s="1"/>
      <c r="R744" s="1"/>
      <c r="S744" s="1"/>
      <c r="T744" s="133"/>
      <c r="U744" s="133"/>
      <c r="V744" s="133"/>
      <c r="W744" s="133"/>
      <c r="X744" s="133"/>
      <c r="Y744" s="133"/>
      <c r="Z744" s="133"/>
      <c r="AA744" s="133"/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</row>
    <row r="745" spans="1:46" ht="12.75" customHeight="1">
      <c r="A745" s="133"/>
      <c r="B745" s="133"/>
      <c r="C745" s="133"/>
      <c r="D745" s="133"/>
      <c r="E745" s="133"/>
      <c r="F745" s="18"/>
      <c r="G745" s="133"/>
      <c r="H745" s="133"/>
      <c r="I745" s="133"/>
      <c r="J745" s="133"/>
      <c r="K745" s="133"/>
      <c r="L745" s="133"/>
      <c r="M745" s="133"/>
      <c r="N745" s="133"/>
      <c r="O745" s="133"/>
      <c r="P745" s="1"/>
      <c r="Q745" s="1"/>
      <c r="R745" s="1"/>
      <c r="S745" s="1"/>
      <c r="T745" s="133"/>
      <c r="U745" s="133"/>
      <c r="V745" s="133"/>
      <c r="W745" s="133"/>
      <c r="X745" s="133"/>
      <c r="Y745" s="133"/>
      <c r="Z745" s="133"/>
      <c r="AA745" s="133"/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</row>
    <row r="746" spans="1:46" ht="12.75" customHeight="1">
      <c r="A746" s="133"/>
      <c r="B746" s="133"/>
      <c r="C746" s="133"/>
      <c r="D746" s="133"/>
      <c r="E746" s="133"/>
      <c r="F746" s="18"/>
      <c r="G746" s="133"/>
      <c r="H746" s="133"/>
      <c r="I746" s="133"/>
      <c r="J746" s="133"/>
      <c r="K746" s="133"/>
      <c r="L746" s="133"/>
      <c r="M746" s="133"/>
      <c r="N746" s="133"/>
      <c r="O746" s="133"/>
      <c r="P746" s="1"/>
      <c r="Q746" s="1"/>
      <c r="R746" s="1"/>
      <c r="S746" s="1"/>
      <c r="T746" s="133"/>
      <c r="U746" s="133"/>
      <c r="V746" s="133"/>
      <c r="W746" s="133"/>
      <c r="X746" s="133"/>
      <c r="Y746" s="133"/>
      <c r="Z746" s="133"/>
      <c r="AA746" s="133"/>
      <c r="AB746" s="133"/>
      <c r="AC746" s="133"/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/>
      <c r="AQ746" s="133"/>
      <c r="AR746" s="133"/>
      <c r="AS746" s="133"/>
      <c r="AT746" s="133"/>
    </row>
    <row r="747" spans="1:46" ht="12.75" customHeight="1">
      <c r="A747" s="133"/>
      <c r="B747" s="133"/>
      <c r="C747" s="133"/>
      <c r="D747" s="133"/>
      <c r="E747" s="133"/>
      <c r="F747" s="18"/>
      <c r="G747" s="133"/>
      <c r="H747" s="133"/>
      <c r="I747" s="133"/>
      <c r="J747" s="133"/>
      <c r="K747" s="133"/>
      <c r="L747" s="133"/>
      <c r="M747" s="133"/>
      <c r="N747" s="133"/>
      <c r="O747" s="133"/>
      <c r="P747" s="1"/>
      <c r="Q747" s="1"/>
      <c r="R747" s="1"/>
      <c r="S747" s="1"/>
      <c r="T747" s="133"/>
      <c r="U747" s="133"/>
      <c r="V747" s="133"/>
      <c r="W747" s="133"/>
      <c r="X747" s="133"/>
      <c r="Y747" s="133"/>
      <c r="Z747" s="133"/>
      <c r="AA747" s="133"/>
      <c r="AB747" s="133"/>
      <c r="AC747" s="133"/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/>
      <c r="AQ747" s="133"/>
      <c r="AR747" s="133"/>
      <c r="AS747" s="133"/>
      <c r="AT747" s="133"/>
    </row>
    <row r="748" spans="1:46" ht="12.75" customHeight="1">
      <c r="A748" s="133"/>
      <c r="B748" s="133"/>
      <c r="C748" s="133"/>
      <c r="D748" s="133"/>
      <c r="E748" s="133"/>
      <c r="F748" s="18"/>
      <c r="G748" s="133"/>
      <c r="H748" s="133"/>
      <c r="I748" s="133"/>
      <c r="J748" s="133"/>
      <c r="K748" s="133"/>
      <c r="L748" s="133"/>
      <c r="M748" s="133"/>
      <c r="N748" s="133"/>
      <c r="O748" s="133"/>
      <c r="P748" s="1"/>
      <c r="Q748" s="1"/>
      <c r="R748" s="1"/>
      <c r="S748" s="1"/>
      <c r="T748" s="133"/>
      <c r="U748" s="133"/>
      <c r="V748" s="133"/>
      <c r="W748" s="133"/>
      <c r="X748" s="133"/>
      <c r="Y748" s="133"/>
      <c r="Z748" s="133"/>
      <c r="AA748" s="133"/>
      <c r="AB748" s="133"/>
      <c r="AC748" s="133"/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/>
      <c r="AQ748" s="133"/>
      <c r="AR748" s="133"/>
      <c r="AS748" s="133"/>
      <c r="AT748" s="133"/>
    </row>
    <row r="749" spans="1:46" ht="12.75" customHeight="1">
      <c r="A749" s="133"/>
      <c r="B749" s="133"/>
      <c r="C749" s="133"/>
      <c r="D749" s="133"/>
      <c r="E749" s="133"/>
      <c r="F749" s="18"/>
      <c r="G749" s="133"/>
      <c r="H749" s="133"/>
      <c r="I749" s="133"/>
      <c r="J749" s="133"/>
      <c r="K749" s="133"/>
      <c r="L749" s="133"/>
      <c r="M749" s="133"/>
      <c r="N749" s="133"/>
      <c r="O749" s="133"/>
      <c r="P749" s="1"/>
      <c r="Q749" s="1"/>
      <c r="R749" s="1"/>
      <c r="S749" s="1"/>
      <c r="T749" s="133"/>
      <c r="U749" s="133"/>
      <c r="V749" s="133"/>
      <c r="W749" s="133"/>
      <c r="X749" s="133"/>
      <c r="Y749" s="133"/>
      <c r="Z749" s="133"/>
      <c r="AA749" s="133"/>
      <c r="AB749" s="133"/>
      <c r="AC749" s="133"/>
      <c r="AD749" s="133"/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/>
      <c r="AQ749" s="133"/>
      <c r="AR749" s="133"/>
      <c r="AS749" s="133"/>
      <c r="AT749" s="133"/>
    </row>
    <row r="750" spans="1:46" ht="12.75" customHeight="1">
      <c r="A750" s="133"/>
      <c r="B750" s="133"/>
      <c r="C750" s="133"/>
      <c r="D750" s="133"/>
      <c r="E750" s="133"/>
      <c r="F750" s="18"/>
      <c r="G750" s="133"/>
      <c r="H750" s="133"/>
      <c r="I750" s="133"/>
      <c r="J750" s="133"/>
      <c r="K750" s="133"/>
      <c r="L750" s="133"/>
      <c r="M750" s="133"/>
      <c r="N750" s="133"/>
      <c r="O750" s="133"/>
      <c r="P750" s="1"/>
      <c r="Q750" s="1"/>
      <c r="R750" s="1"/>
      <c r="S750" s="1"/>
      <c r="T750" s="133"/>
      <c r="U750" s="133"/>
      <c r="V750" s="133"/>
      <c r="W750" s="133"/>
      <c r="X750" s="133"/>
      <c r="Y750" s="133"/>
      <c r="Z750" s="133"/>
      <c r="AA750" s="133"/>
      <c r="AB750" s="133"/>
      <c r="AC750" s="133"/>
      <c r="AD750" s="133"/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/>
      <c r="AQ750" s="133"/>
      <c r="AR750" s="133"/>
      <c r="AS750" s="133"/>
      <c r="AT750" s="133"/>
    </row>
    <row r="751" spans="1:46" ht="12.75" customHeight="1">
      <c r="A751" s="133"/>
      <c r="B751" s="133"/>
      <c r="C751" s="133"/>
      <c r="D751" s="133"/>
      <c r="E751" s="133"/>
      <c r="F751" s="18"/>
      <c r="G751" s="133"/>
      <c r="H751" s="133"/>
      <c r="I751" s="133"/>
      <c r="J751" s="133"/>
      <c r="K751" s="133"/>
      <c r="L751" s="133"/>
      <c r="M751" s="133"/>
      <c r="N751" s="133"/>
      <c r="O751" s="133"/>
      <c r="P751" s="1"/>
      <c r="Q751" s="1"/>
      <c r="R751" s="1"/>
      <c r="S751" s="1"/>
      <c r="T751" s="133"/>
      <c r="U751" s="133"/>
      <c r="V751" s="133"/>
      <c r="W751" s="133"/>
      <c r="X751" s="133"/>
      <c r="Y751" s="133"/>
      <c r="Z751" s="133"/>
      <c r="AA751" s="133"/>
      <c r="AB751" s="133"/>
      <c r="AC751" s="133"/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/>
      <c r="AQ751" s="133"/>
      <c r="AR751" s="133"/>
      <c r="AS751" s="133"/>
      <c r="AT751" s="133"/>
    </row>
    <row r="752" spans="1:46" ht="12.75" customHeight="1">
      <c r="A752" s="133"/>
      <c r="B752" s="133"/>
      <c r="C752" s="133"/>
      <c r="D752" s="133"/>
      <c r="E752" s="133"/>
      <c r="F752" s="18"/>
      <c r="G752" s="133"/>
      <c r="H752" s="133"/>
      <c r="I752" s="133"/>
      <c r="J752" s="133"/>
      <c r="K752" s="133"/>
      <c r="L752" s="133"/>
      <c r="M752" s="133"/>
      <c r="N752" s="133"/>
      <c r="O752" s="133"/>
      <c r="P752" s="1"/>
      <c r="Q752" s="1"/>
      <c r="R752" s="1"/>
      <c r="S752" s="1"/>
      <c r="T752" s="133"/>
      <c r="U752" s="133"/>
      <c r="V752" s="133"/>
      <c r="W752" s="133"/>
      <c r="X752" s="133"/>
      <c r="Y752" s="133"/>
      <c r="Z752" s="133"/>
      <c r="AA752" s="133"/>
      <c r="AB752" s="133"/>
      <c r="AC752" s="133"/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/>
      <c r="AQ752" s="133"/>
      <c r="AR752" s="133"/>
      <c r="AS752" s="133"/>
      <c r="AT752" s="133"/>
    </row>
    <row r="753" spans="1:46" ht="12.75" customHeight="1">
      <c r="A753" s="133"/>
      <c r="B753" s="133"/>
      <c r="C753" s="133"/>
      <c r="D753" s="133"/>
      <c r="E753" s="133"/>
      <c r="F753" s="18"/>
      <c r="G753" s="133"/>
      <c r="H753" s="133"/>
      <c r="I753" s="133"/>
      <c r="J753" s="133"/>
      <c r="K753" s="133"/>
      <c r="L753" s="133"/>
      <c r="M753" s="133"/>
      <c r="N753" s="133"/>
      <c r="O753" s="133"/>
      <c r="P753" s="1"/>
      <c r="Q753" s="1"/>
      <c r="R753" s="1"/>
      <c r="S753" s="1"/>
      <c r="T753" s="133"/>
      <c r="U753" s="133"/>
      <c r="V753" s="133"/>
      <c r="W753" s="133"/>
      <c r="X753" s="133"/>
      <c r="Y753" s="133"/>
      <c r="Z753" s="133"/>
      <c r="AA753" s="133"/>
      <c r="AB753" s="133"/>
      <c r="AC753" s="133"/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/>
      <c r="AQ753" s="133"/>
      <c r="AR753" s="133"/>
      <c r="AS753" s="133"/>
      <c r="AT753" s="133"/>
    </row>
    <row r="754" spans="1:46" ht="12.75" customHeight="1">
      <c r="A754" s="133"/>
      <c r="B754" s="133"/>
      <c r="C754" s="133"/>
      <c r="D754" s="133"/>
      <c r="E754" s="133"/>
      <c r="F754" s="18"/>
      <c r="G754" s="133"/>
      <c r="H754" s="133"/>
      <c r="I754" s="133"/>
      <c r="J754" s="133"/>
      <c r="K754" s="133"/>
      <c r="L754" s="133"/>
      <c r="M754" s="133"/>
      <c r="N754" s="133"/>
      <c r="O754" s="133"/>
      <c r="P754" s="1"/>
      <c r="Q754" s="1"/>
      <c r="R754" s="1"/>
      <c r="S754" s="1"/>
      <c r="T754" s="133"/>
      <c r="U754" s="133"/>
      <c r="V754" s="133"/>
      <c r="W754" s="133"/>
      <c r="X754" s="133"/>
      <c r="Y754" s="133"/>
      <c r="Z754" s="133"/>
      <c r="AA754" s="133"/>
      <c r="AB754" s="133"/>
      <c r="AC754" s="133"/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/>
      <c r="AQ754" s="133"/>
      <c r="AR754" s="133"/>
      <c r="AS754" s="133"/>
      <c r="AT754" s="133"/>
    </row>
    <row r="755" spans="1:46" ht="12.75" customHeight="1">
      <c r="A755" s="133"/>
      <c r="B755" s="133"/>
      <c r="C755" s="133"/>
      <c r="D755" s="133"/>
      <c r="E755" s="133"/>
      <c r="F755" s="18"/>
      <c r="G755" s="133"/>
      <c r="H755" s="133"/>
      <c r="I755" s="133"/>
      <c r="J755" s="133"/>
      <c r="K755" s="133"/>
      <c r="L755" s="133"/>
      <c r="M755" s="133"/>
      <c r="N755" s="133"/>
      <c r="O755" s="133"/>
      <c r="P755" s="1"/>
      <c r="Q755" s="1"/>
      <c r="R755" s="1"/>
      <c r="S755" s="1"/>
      <c r="T755" s="133"/>
      <c r="U755" s="133"/>
      <c r="V755" s="133"/>
      <c r="W755" s="133"/>
      <c r="X755" s="133"/>
      <c r="Y755" s="133"/>
      <c r="Z755" s="133"/>
      <c r="AA755" s="133"/>
      <c r="AB755" s="133"/>
      <c r="AC755" s="133"/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/>
      <c r="AQ755" s="133"/>
      <c r="AR755" s="133"/>
      <c r="AS755" s="133"/>
      <c r="AT755" s="133"/>
    </row>
    <row r="756" spans="1:46" ht="12.75" customHeight="1">
      <c r="A756" s="133"/>
      <c r="B756" s="133"/>
      <c r="C756" s="133"/>
      <c r="D756" s="133"/>
      <c r="E756" s="133"/>
      <c r="F756" s="18"/>
      <c r="G756" s="133"/>
      <c r="H756" s="133"/>
      <c r="I756" s="133"/>
      <c r="J756" s="133"/>
      <c r="K756" s="133"/>
      <c r="L756" s="133"/>
      <c r="M756" s="133"/>
      <c r="N756" s="133"/>
      <c r="O756" s="133"/>
      <c r="P756" s="1"/>
      <c r="Q756" s="1"/>
      <c r="R756" s="1"/>
      <c r="S756" s="1"/>
      <c r="T756" s="133"/>
      <c r="U756" s="133"/>
      <c r="V756" s="133"/>
      <c r="W756" s="133"/>
      <c r="X756" s="133"/>
      <c r="Y756" s="133"/>
      <c r="Z756" s="133"/>
      <c r="AA756" s="133"/>
      <c r="AB756" s="133"/>
      <c r="AC756" s="133"/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/>
      <c r="AQ756" s="133"/>
      <c r="AR756" s="133"/>
      <c r="AS756" s="133"/>
      <c r="AT756" s="133"/>
    </row>
    <row r="757" spans="1:46" ht="12.75" customHeight="1">
      <c r="A757" s="133"/>
      <c r="B757" s="133"/>
      <c r="C757" s="133"/>
      <c r="D757" s="133"/>
      <c r="E757" s="133"/>
      <c r="F757" s="18"/>
      <c r="G757" s="133"/>
      <c r="H757" s="133"/>
      <c r="I757" s="133"/>
      <c r="J757" s="133"/>
      <c r="K757" s="133"/>
      <c r="L757" s="133"/>
      <c r="M757" s="133"/>
      <c r="N757" s="133"/>
      <c r="O757" s="133"/>
      <c r="P757" s="1"/>
      <c r="Q757" s="1"/>
      <c r="R757" s="1"/>
      <c r="S757" s="1"/>
      <c r="T757" s="133"/>
      <c r="U757" s="133"/>
      <c r="V757" s="133"/>
      <c r="W757" s="133"/>
      <c r="X757" s="133"/>
      <c r="Y757" s="133"/>
      <c r="Z757" s="133"/>
      <c r="AA757" s="133"/>
      <c r="AB757" s="133"/>
      <c r="AC757" s="133"/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/>
      <c r="AQ757" s="133"/>
      <c r="AR757" s="133"/>
      <c r="AS757" s="133"/>
      <c r="AT757" s="133"/>
    </row>
    <row r="758" spans="1:46" ht="12.75" customHeight="1">
      <c r="A758" s="133"/>
      <c r="B758" s="133"/>
      <c r="C758" s="133"/>
      <c r="D758" s="133"/>
      <c r="E758" s="133"/>
      <c r="F758" s="18"/>
      <c r="G758" s="133"/>
      <c r="H758" s="133"/>
      <c r="I758" s="133"/>
      <c r="J758" s="133"/>
      <c r="K758" s="133"/>
      <c r="L758" s="133"/>
      <c r="M758" s="133"/>
      <c r="N758" s="133"/>
      <c r="O758" s="133"/>
      <c r="P758" s="1"/>
      <c r="Q758" s="1"/>
      <c r="R758" s="1"/>
      <c r="S758" s="1"/>
      <c r="T758" s="133"/>
      <c r="U758" s="133"/>
      <c r="V758" s="133"/>
      <c r="W758" s="133"/>
      <c r="X758" s="133"/>
      <c r="Y758" s="133"/>
      <c r="Z758" s="133"/>
      <c r="AA758" s="133"/>
      <c r="AB758" s="133"/>
      <c r="AC758" s="133"/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/>
      <c r="AQ758" s="133"/>
      <c r="AR758" s="133"/>
      <c r="AS758" s="133"/>
      <c r="AT758" s="133"/>
    </row>
    <row r="759" spans="1:46" ht="12.75" customHeight="1">
      <c r="A759" s="133"/>
      <c r="B759" s="133"/>
      <c r="C759" s="133"/>
      <c r="D759" s="133"/>
      <c r="E759" s="133"/>
      <c r="F759" s="18"/>
      <c r="G759" s="133"/>
      <c r="H759" s="133"/>
      <c r="I759" s="133"/>
      <c r="J759" s="133"/>
      <c r="K759" s="133"/>
      <c r="L759" s="133"/>
      <c r="M759" s="133"/>
      <c r="N759" s="133"/>
      <c r="O759" s="133"/>
      <c r="P759" s="1"/>
      <c r="Q759" s="1"/>
      <c r="R759" s="1"/>
      <c r="S759" s="1"/>
      <c r="T759" s="133"/>
      <c r="U759" s="133"/>
      <c r="V759" s="133"/>
      <c r="W759" s="133"/>
      <c r="X759" s="133"/>
      <c r="Y759" s="133"/>
      <c r="Z759" s="133"/>
      <c r="AA759" s="133"/>
      <c r="AB759" s="133"/>
      <c r="AC759" s="133"/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/>
      <c r="AQ759" s="133"/>
      <c r="AR759" s="133"/>
      <c r="AS759" s="133"/>
      <c r="AT759" s="133"/>
    </row>
    <row r="760" spans="1:46" ht="12.75" customHeight="1">
      <c r="A760" s="133"/>
      <c r="B760" s="133"/>
      <c r="C760" s="133"/>
      <c r="D760" s="133"/>
      <c r="E760" s="133"/>
      <c r="F760" s="18"/>
      <c r="G760" s="133"/>
      <c r="H760" s="133"/>
      <c r="I760" s="133"/>
      <c r="J760" s="133"/>
      <c r="K760" s="133"/>
      <c r="L760" s="133"/>
      <c r="M760" s="133"/>
      <c r="N760" s="133"/>
      <c r="O760" s="133"/>
      <c r="P760" s="1"/>
      <c r="Q760" s="1"/>
      <c r="R760" s="1"/>
      <c r="S760" s="1"/>
      <c r="T760" s="133"/>
      <c r="U760" s="133"/>
      <c r="V760" s="133"/>
      <c r="W760" s="133"/>
      <c r="X760" s="133"/>
      <c r="Y760" s="133"/>
      <c r="Z760" s="133"/>
      <c r="AA760" s="133"/>
      <c r="AB760" s="133"/>
      <c r="AC760" s="133"/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/>
      <c r="AQ760" s="133"/>
      <c r="AR760" s="133"/>
      <c r="AS760" s="133"/>
      <c r="AT760" s="133"/>
    </row>
    <row r="761" spans="1:46" ht="12.75" customHeight="1">
      <c r="A761" s="133"/>
      <c r="B761" s="133"/>
      <c r="C761" s="133"/>
      <c r="D761" s="133"/>
      <c r="E761" s="133"/>
      <c r="F761" s="18"/>
      <c r="G761" s="133"/>
      <c r="H761" s="133"/>
      <c r="I761" s="133"/>
      <c r="J761" s="133"/>
      <c r="K761" s="133"/>
      <c r="L761" s="133"/>
      <c r="M761" s="133"/>
      <c r="N761" s="133"/>
      <c r="O761" s="133"/>
      <c r="P761" s="1"/>
      <c r="Q761" s="1"/>
      <c r="R761" s="1"/>
      <c r="S761" s="1"/>
      <c r="T761" s="133"/>
      <c r="U761" s="133"/>
      <c r="V761" s="133"/>
      <c r="W761" s="133"/>
      <c r="X761" s="133"/>
      <c r="Y761" s="133"/>
      <c r="Z761" s="133"/>
      <c r="AA761" s="133"/>
      <c r="AB761" s="133"/>
      <c r="AC761" s="133"/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/>
      <c r="AQ761" s="133"/>
      <c r="AR761" s="133"/>
      <c r="AS761" s="133"/>
      <c r="AT761" s="133"/>
    </row>
    <row r="762" spans="1:46" ht="12.75" customHeight="1">
      <c r="A762" s="133"/>
      <c r="B762" s="133"/>
      <c r="C762" s="133"/>
      <c r="D762" s="133"/>
      <c r="E762" s="133"/>
      <c r="F762" s="18"/>
      <c r="G762" s="133"/>
      <c r="H762" s="133"/>
      <c r="I762" s="133"/>
      <c r="J762" s="133"/>
      <c r="K762" s="133"/>
      <c r="L762" s="133"/>
      <c r="M762" s="133"/>
      <c r="N762" s="133"/>
      <c r="O762" s="133"/>
      <c r="P762" s="1"/>
      <c r="Q762" s="1"/>
      <c r="R762" s="1"/>
      <c r="S762" s="1"/>
      <c r="T762" s="133"/>
      <c r="U762" s="133"/>
      <c r="V762" s="133"/>
      <c r="W762" s="133"/>
      <c r="X762" s="133"/>
      <c r="Y762" s="133"/>
      <c r="Z762" s="133"/>
      <c r="AA762" s="133"/>
      <c r="AB762" s="133"/>
      <c r="AC762" s="133"/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/>
      <c r="AQ762" s="133"/>
      <c r="AR762" s="133"/>
      <c r="AS762" s="133"/>
      <c r="AT762" s="133"/>
    </row>
    <row r="763" spans="1:46" ht="12.75" customHeight="1">
      <c r="A763" s="133"/>
      <c r="B763" s="133"/>
      <c r="C763" s="133"/>
      <c r="D763" s="133"/>
      <c r="E763" s="133"/>
      <c r="F763" s="18"/>
      <c r="G763" s="133"/>
      <c r="H763" s="133"/>
      <c r="I763" s="133"/>
      <c r="J763" s="133"/>
      <c r="K763" s="133"/>
      <c r="L763" s="133"/>
      <c r="M763" s="133"/>
      <c r="N763" s="133"/>
      <c r="O763" s="133"/>
      <c r="P763" s="1"/>
      <c r="Q763" s="1"/>
      <c r="R763" s="1"/>
      <c r="S763" s="1"/>
      <c r="T763" s="133"/>
      <c r="U763" s="133"/>
      <c r="V763" s="133"/>
      <c r="W763" s="133"/>
      <c r="X763" s="133"/>
      <c r="Y763" s="133"/>
      <c r="Z763" s="133"/>
      <c r="AA763" s="133"/>
      <c r="AB763" s="133"/>
      <c r="AC763" s="133"/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/>
      <c r="AQ763" s="133"/>
      <c r="AR763" s="133"/>
      <c r="AS763" s="133"/>
      <c r="AT763" s="133"/>
    </row>
    <row r="764" spans="1:46" ht="12.75" customHeight="1">
      <c r="A764" s="133"/>
      <c r="B764" s="133"/>
      <c r="C764" s="133"/>
      <c r="D764" s="133"/>
      <c r="E764" s="133"/>
      <c r="F764" s="18"/>
      <c r="G764" s="133"/>
      <c r="H764" s="133"/>
      <c r="I764" s="133"/>
      <c r="J764" s="133"/>
      <c r="K764" s="133"/>
      <c r="L764" s="133"/>
      <c r="M764" s="133"/>
      <c r="N764" s="133"/>
      <c r="O764" s="133"/>
      <c r="P764" s="1"/>
      <c r="Q764" s="1"/>
      <c r="R764" s="1"/>
      <c r="S764" s="1"/>
      <c r="T764" s="133"/>
      <c r="U764" s="133"/>
      <c r="V764" s="133"/>
      <c r="W764" s="133"/>
      <c r="X764" s="133"/>
      <c r="Y764" s="133"/>
      <c r="Z764" s="133"/>
      <c r="AA764" s="133"/>
      <c r="AB764" s="133"/>
      <c r="AC764" s="133"/>
      <c r="AD764" s="133"/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/>
      <c r="AQ764" s="133"/>
      <c r="AR764" s="133"/>
      <c r="AS764" s="133"/>
      <c r="AT764" s="133"/>
    </row>
    <row r="765" spans="1:46" ht="12.75" customHeight="1">
      <c r="A765" s="133"/>
      <c r="B765" s="133"/>
      <c r="C765" s="133"/>
      <c r="D765" s="133"/>
      <c r="E765" s="133"/>
      <c r="F765" s="18"/>
      <c r="G765" s="133"/>
      <c r="H765" s="133"/>
      <c r="I765" s="133"/>
      <c r="J765" s="133"/>
      <c r="K765" s="133"/>
      <c r="L765" s="133"/>
      <c r="M765" s="133"/>
      <c r="N765" s="133"/>
      <c r="O765" s="133"/>
      <c r="P765" s="1"/>
      <c r="Q765" s="1"/>
      <c r="R765" s="1"/>
      <c r="S765" s="1"/>
      <c r="T765" s="133"/>
      <c r="U765" s="133"/>
      <c r="V765" s="133"/>
      <c r="W765" s="133"/>
      <c r="X765" s="133"/>
      <c r="Y765" s="133"/>
      <c r="Z765" s="133"/>
      <c r="AA765" s="133"/>
      <c r="AB765" s="133"/>
      <c r="AC765" s="133"/>
      <c r="AD765" s="133"/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/>
      <c r="AQ765" s="133"/>
      <c r="AR765" s="133"/>
      <c r="AS765" s="133"/>
      <c r="AT765" s="133"/>
    </row>
    <row r="766" spans="1:46" ht="12.75" customHeight="1">
      <c r="A766" s="133"/>
      <c r="B766" s="133"/>
      <c r="C766" s="133"/>
      <c r="D766" s="133"/>
      <c r="E766" s="133"/>
      <c r="F766" s="18"/>
      <c r="G766" s="133"/>
      <c r="H766" s="133"/>
      <c r="I766" s="133"/>
      <c r="J766" s="133"/>
      <c r="K766" s="133"/>
      <c r="L766" s="133"/>
      <c r="M766" s="133"/>
      <c r="N766" s="133"/>
      <c r="O766" s="133"/>
      <c r="P766" s="1"/>
      <c r="Q766" s="1"/>
      <c r="R766" s="1"/>
      <c r="S766" s="1"/>
      <c r="T766" s="133"/>
      <c r="U766" s="133"/>
      <c r="V766" s="133"/>
      <c r="W766" s="133"/>
      <c r="X766" s="133"/>
      <c r="Y766" s="133"/>
      <c r="Z766" s="133"/>
      <c r="AA766" s="133"/>
      <c r="AB766" s="133"/>
      <c r="AC766" s="133"/>
      <c r="AD766" s="133"/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/>
      <c r="AQ766" s="133"/>
      <c r="AR766" s="133"/>
      <c r="AS766" s="133"/>
      <c r="AT766" s="133"/>
    </row>
    <row r="767" spans="1:46" ht="12.75" customHeight="1">
      <c r="A767" s="133"/>
      <c r="B767" s="133"/>
      <c r="C767" s="133"/>
      <c r="D767" s="133"/>
      <c r="E767" s="133"/>
      <c r="F767" s="18"/>
      <c r="G767" s="133"/>
      <c r="H767" s="133"/>
      <c r="I767" s="133"/>
      <c r="J767" s="133"/>
      <c r="K767" s="133"/>
      <c r="L767" s="133"/>
      <c r="M767" s="133"/>
      <c r="N767" s="133"/>
      <c r="O767" s="133"/>
      <c r="P767" s="1"/>
      <c r="Q767" s="1"/>
      <c r="R767" s="1"/>
      <c r="S767" s="1"/>
      <c r="T767" s="133"/>
      <c r="U767" s="133"/>
      <c r="V767" s="133"/>
      <c r="W767" s="133"/>
      <c r="X767" s="133"/>
      <c r="Y767" s="133"/>
      <c r="Z767" s="133"/>
      <c r="AA767" s="133"/>
      <c r="AB767" s="133"/>
      <c r="AC767" s="133"/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/>
      <c r="AQ767" s="133"/>
      <c r="AR767" s="133"/>
      <c r="AS767" s="133"/>
      <c r="AT767" s="133"/>
    </row>
    <row r="768" spans="1:46" ht="12.75" customHeight="1">
      <c r="A768" s="133"/>
      <c r="B768" s="133"/>
      <c r="C768" s="133"/>
      <c r="D768" s="133"/>
      <c r="E768" s="133"/>
      <c r="F768" s="18"/>
      <c r="G768" s="133"/>
      <c r="H768" s="133"/>
      <c r="I768" s="133"/>
      <c r="J768" s="133"/>
      <c r="K768" s="133"/>
      <c r="L768" s="133"/>
      <c r="M768" s="133"/>
      <c r="N768" s="133"/>
      <c r="O768" s="133"/>
      <c r="P768" s="1"/>
      <c r="Q768" s="1"/>
      <c r="R768" s="1"/>
      <c r="S768" s="1"/>
      <c r="T768" s="133"/>
      <c r="U768" s="133"/>
      <c r="V768" s="133"/>
      <c r="W768" s="133"/>
      <c r="X768" s="133"/>
      <c r="Y768" s="133"/>
      <c r="Z768" s="133"/>
      <c r="AA768" s="133"/>
      <c r="AB768" s="133"/>
      <c r="AC768" s="133"/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/>
      <c r="AQ768" s="133"/>
      <c r="AR768" s="133"/>
      <c r="AS768" s="133"/>
      <c r="AT768" s="133"/>
    </row>
    <row r="769" spans="1:46" ht="12.75" customHeight="1">
      <c r="A769" s="133"/>
      <c r="B769" s="133"/>
      <c r="C769" s="133"/>
      <c r="D769" s="133"/>
      <c r="E769" s="133"/>
      <c r="F769" s="18"/>
      <c r="G769" s="133"/>
      <c r="H769" s="133"/>
      <c r="I769" s="133"/>
      <c r="J769" s="133"/>
      <c r="K769" s="133"/>
      <c r="L769" s="133"/>
      <c r="M769" s="133"/>
      <c r="N769" s="133"/>
      <c r="O769" s="133"/>
      <c r="P769" s="1"/>
      <c r="Q769" s="1"/>
      <c r="R769" s="1"/>
      <c r="S769" s="1"/>
      <c r="T769" s="133"/>
      <c r="U769" s="133"/>
      <c r="V769" s="133"/>
      <c r="W769" s="133"/>
      <c r="X769" s="133"/>
      <c r="Y769" s="133"/>
      <c r="Z769" s="133"/>
      <c r="AA769" s="133"/>
      <c r="AB769" s="133"/>
      <c r="AC769" s="133"/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/>
      <c r="AQ769" s="133"/>
      <c r="AR769" s="133"/>
      <c r="AS769" s="133"/>
      <c r="AT769" s="133"/>
    </row>
    <row r="770" spans="1:46" ht="12.75" customHeight="1">
      <c r="A770" s="133"/>
      <c r="B770" s="133"/>
      <c r="C770" s="133"/>
      <c r="D770" s="133"/>
      <c r="E770" s="133"/>
      <c r="F770" s="18"/>
      <c r="G770" s="133"/>
      <c r="H770" s="133"/>
      <c r="I770" s="133"/>
      <c r="J770" s="133"/>
      <c r="K770" s="133"/>
      <c r="L770" s="133"/>
      <c r="M770" s="133"/>
      <c r="N770" s="133"/>
      <c r="O770" s="133"/>
      <c r="P770" s="1"/>
      <c r="Q770" s="1"/>
      <c r="R770" s="1"/>
      <c r="S770" s="1"/>
      <c r="T770" s="133"/>
      <c r="U770" s="133"/>
      <c r="V770" s="133"/>
      <c r="W770" s="133"/>
      <c r="X770" s="133"/>
      <c r="Y770" s="133"/>
      <c r="Z770" s="133"/>
      <c r="AA770" s="133"/>
      <c r="AB770" s="133"/>
      <c r="AC770" s="133"/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/>
      <c r="AQ770" s="133"/>
      <c r="AR770" s="133"/>
      <c r="AS770" s="133"/>
      <c r="AT770" s="133"/>
    </row>
    <row r="771" spans="1:46" ht="12.75" customHeight="1">
      <c r="A771" s="133"/>
      <c r="B771" s="133"/>
      <c r="C771" s="133"/>
      <c r="D771" s="133"/>
      <c r="E771" s="133"/>
      <c r="F771" s="18"/>
      <c r="G771" s="133"/>
      <c r="H771" s="133"/>
      <c r="I771" s="133"/>
      <c r="J771" s="133"/>
      <c r="K771" s="133"/>
      <c r="L771" s="133"/>
      <c r="M771" s="133"/>
      <c r="N771" s="133"/>
      <c r="O771" s="133"/>
      <c r="P771" s="1"/>
      <c r="Q771" s="1"/>
      <c r="R771" s="1"/>
      <c r="S771" s="1"/>
      <c r="T771" s="133"/>
      <c r="U771" s="133"/>
      <c r="V771" s="133"/>
      <c r="W771" s="133"/>
      <c r="X771" s="133"/>
      <c r="Y771" s="133"/>
      <c r="Z771" s="133"/>
      <c r="AA771" s="133"/>
      <c r="AB771" s="133"/>
      <c r="AC771" s="133"/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/>
      <c r="AQ771" s="133"/>
      <c r="AR771" s="133"/>
      <c r="AS771" s="133"/>
      <c r="AT771" s="133"/>
    </row>
    <row r="772" spans="1:46" ht="12.75" customHeight="1">
      <c r="A772" s="133"/>
      <c r="B772" s="133"/>
      <c r="C772" s="133"/>
      <c r="D772" s="133"/>
      <c r="E772" s="133"/>
      <c r="F772" s="18"/>
      <c r="G772" s="133"/>
      <c r="H772" s="133"/>
      <c r="I772" s="133"/>
      <c r="J772" s="133"/>
      <c r="K772" s="133"/>
      <c r="L772" s="133"/>
      <c r="M772" s="133"/>
      <c r="N772" s="133"/>
      <c r="O772" s="133"/>
      <c r="P772" s="1"/>
      <c r="Q772" s="1"/>
      <c r="R772" s="1"/>
      <c r="S772" s="1"/>
      <c r="T772" s="133"/>
      <c r="U772" s="133"/>
      <c r="V772" s="133"/>
      <c r="W772" s="133"/>
      <c r="X772" s="133"/>
      <c r="Y772" s="133"/>
      <c r="Z772" s="133"/>
      <c r="AA772" s="133"/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</row>
    <row r="773" spans="1:46" ht="12.75" customHeight="1">
      <c r="A773" s="133"/>
      <c r="B773" s="133"/>
      <c r="C773" s="133"/>
      <c r="D773" s="133"/>
      <c r="E773" s="133"/>
      <c r="F773" s="18"/>
      <c r="G773" s="133"/>
      <c r="H773" s="133"/>
      <c r="I773" s="133"/>
      <c r="J773" s="133"/>
      <c r="K773" s="133"/>
      <c r="L773" s="133"/>
      <c r="M773" s="133"/>
      <c r="N773" s="133"/>
      <c r="O773" s="133"/>
      <c r="P773" s="1"/>
      <c r="Q773" s="1"/>
      <c r="R773" s="1"/>
      <c r="S773" s="1"/>
      <c r="T773" s="133"/>
      <c r="U773" s="133"/>
      <c r="V773" s="133"/>
      <c r="W773" s="133"/>
      <c r="X773" s="133"/>
      <c r="Y773" s="133"/>
      <c r="Z773" s="133"/>
      <c r="AA773" s="133"/>
      <c r="AB773" s="133"/>
      <c r="AC773" s="133"/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/>
      <c r="AQ773" s="133"/>
      <c r="AR773" s="133"/>
      <c r="AS773" s="133"/>
      <c r="AT773" s="133"/>
    </row>
    <row r="774" spans="1:46" ht="12.75" customHeight="1">
      <c r="A774" s="133"/>
      <c r="B774" s="133"/>
      <c r="C774" s="133"/>
      <c r="D774" s="133"/>
      <c r="E774" s="133"/>
      <c r="F774" s="18"/>
      <c r="G774" s="133"/>
      <c r="H774" s="133"/>
      <c r="I774" s="133"/>
      <c r="J774" s="133"/>
      <c r="K774" s="133"/>
      <c r="L774" s="133"/>
      <c r="M774" s="133"/>
      <c r="N774" s="133"/>
      <c r="O774" s="133"/>
      <c r="P774" s="1"/>
      <c r="Q774" s="1"/>
      <c r="R774" s="1"/>
      <c r="S774" s="1"/>
      <c r="T774" s="133"/>
      <c r="U774" s="133"/>
      <c r="V774" s="133"/>
      <c r="W774" s="133"/>
      <c r="X774" s="133"/>
      <c r="Y774" s="133"/>
      <c r="Z774" s="133"/>
      <c r="AA774" s="133"/>
      <c r="AB774" s="133"/>
      <c r="AC774" s="133"/>
      <c r="AD774" s="133"/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</row>
    <row r="775" spans="1:46" ht="12.75" customHeight="1">
      <c r="A775" s="133"/>
      <c r="B775" s="133"/>
      <c r="C775" s="133"/>
      <c r="D775" s="133"/>
      <c r="E775" s="133"/>
      <c r="F775" s="18"/>
      <c r="G775" s="133"/>
      <c r="H775" s="133"/>
      <c r="I775" s="133"/>
      <c r="J775" s="133"/>
      <c r="K775" s="133"/>
      <c r="L775" s="133"/>
      <c r="M775" s="133"/>
      <c r="N775" s="133"/>
      <c r="O775" s="133"/>
      <c r="P775" s="1"/>
      <c r="Q775" s="1"/>
      <c r="R775" s="1"/>
      <c r="S775" s="1"/>
      <c r="T775" s="133"/>
      <c r="U775" s="133"/>
      <c r="V775" s="133"/>
      <c r="W775" s="133"/>
      <c r="X775" s="133"/>
      <c r="Y775" s="133"/>
      <c r="Z775" s="133"/>
      <c r="AA775" s="133"/>
      <c r="AB775" s="133"/>
      <c r="AC775" s="133"/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</row>
    <row r="776" spans="1:46" ht="12.75" customHeight="1">
      <c r="A776" s="133"/>
      <c r="B776" s="133"/>
      <c r="C776" s="133"/>
      <c r="D776" s="133"/>
      <c r="E776" s="133"/>
      <c r="F776" s="18"/>
      <c r="G776" s="133"/>
      <c r="H776" s="133"/>
      <c r="I776" s="133"/>
      <c r="J776" s="133"/>
      <c r="K776" s="133"/>
      <c r="L776" s="133"/>
      <c r="M776" s="133"/>
      <c r="N776" s="133"/>
      <c r="O776" s="133"/>
      <c r="P776" s="1"/>
      <c r="Q776" s="1"/>
      <c r="R776" s="1"/>
      <c r="S776" s="1"/>
      <c r="T776" s="133"/>
      <c r="U776" s="133"/>
      <c r="V776" s="133"/>
      <c r="W776" s="133"/>
      <c r="X776" s="133"/>
      <c r="Y776" s="133"/>
      <c r="Z776" s="133"/>
      <c r="AA776" s="133"/>
      <c r="AB776" s="133"/>
      <c r="AC776" s="133"/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</row>
    <row r="777" spans="1:46" ht="12.75" customHeight="1">
      <c r="A777" s="133"/>
      <c r="B777" s="133"/>
      <c r="C777" s="133"/>
      <c r="D777" s="133"/>
      <c r="E777" s="133"/>
      <c r="F777" s="18"/>
      <c r="G777" s="133"/>
      <c r="H777" s="133"/>
      <c r="I777" s="133"/>
      <c r="J777" s="133"/>
      <c r="K777" s="133"/>
      <c r="L777" s="133"/>
      <c r="M777" s="133"/>
      <c r="N777" s="133"/>
      <c r="O777" s="133"/>
      <c r="P777" s="1"/>
      <c r="Q777" s="1"/>
      <c r="R777" s="1"/>
      <c r="S777" s="1"/>
      <c r="T777" s="133"/>
      <c r="U777" s="133"/>
      <c r="V777" s="133"/>
      <c r="W777" s="133"/>
      <c r="X777" s="133"/>
      <c r="Y777" s="133"/>
      <c r="Z777" s="133"/>
      <c r="AA777" s="133"/>
      <c r="AB777" s="133"/>
      <c r="AC777" s="133"/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</row>
    <row r="778" spans="1:46" ht="12.75" customHeight="1">
      <c r="A778" s="133"/>
      <c r="B778" s="133"/>
      <c r="C778" s="133"/>
      <c r="D778" s="133"/>
      <c r="E778" s="133"/>
      <c r="F778" s="18"/>
      <c r="G778" s="133"/>
      <c r="H778" s="133"/>
      <c r="I778" s="133"/>
      <c r="J778" s="133"/>
      <c r="K778" s="133"/>
      <c r="L778" s="133"/>
      <c r="M778" s="133"/>
      <c r="N778" s="133"/>
      <c r="O778" s="133"/>
      <c r="P778" s="1"/>
      <c r="Q778" s="1"/>
      <c r="R778" s="1"/>
      <c r="S778" s="1"/>
      <c r="T778" s="133"/>
      <c r="U778" s="133"/>
      <c r="V778" s="133"/>
      <c r="W778" s="133"/>
      <c r="X778" s="133"/>
      <c r="Y778" s="133"/>
      <c r="Z778" s="133"/>
      <c r="AA778" s="133"/>
      <c r="AB778" s="133"/>
      <c r="AC778" s="133"/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</row>
    <row r="779" spans="1:46" ht="12.75" customHeight="1">
      <c r="A779" s="133"/>
      <c r="B779" s="133"/>
      <c r="C779" s="133"/>
      <c r="D779" s="133"/>
      <c r="E779" s="133"/>
      <c r="F779" s="18"/>
      <c r="G779" s="133"/>
      <c r="H779" s="133"/>
      <c r="I779" s="133"/>
      <c r="J779" s="133"/>
      <c r="K779" s="133"/>
      <c r="L779" s="133"/>
      <c r="M779" s="133"/>
      <c r="N779" s="133"/>
      <c r="O779" s="133"/>
      <c r="P779" s="1"/>
      <c r="Q779" s="1"/>
      <c r="R779" s="1"/>
      <c r="S779" s="1"/>
      <c r="T779" s="133"/>
      <c r="U779" s="133"/>
      <c r="V779" s="133"/>
      <c r="W779" s="133"/>
      <c r="X779" s="133"/>
      <c r="Y779" s="133"/>
      <c r="Z779" s="133"/>
      <c r="AA779" s="133"/>
      <c r="AB779" s="133"/>
      <c r="AC779" s="133"/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</row>
    <row r="780" spans="1:46" ht="12.75" customHeight="1">
      <c r="A780" s="133"/>
      <c r="B780" s="133"/>
      <c r="C780" s="133"/>
      <c r="D780" s="133"/>
      <c r="E780" s="133"/>
      <c r="F780" s="18"/>
      <c r="G780" s="133"/>
      <c r="H780" s="133"/>
      <c r="I780" s="133"/>
      <c r="J780" s="133"/>
      <c r="K780" s="133"/>
      <c r="L780" s="133"/>
      <c r="M780" s="133"/>
      <c r="N780" s="133"/>
      <c r="O780" s="133"/>
      <c r="P780" s="1"/>
      <c r="Q780" s="1"/>
      <c r="R780" s="1"/>
      <c r="S780" s="1"/>
      <c r="T780" s="133"/>
      <c r="U780" s="133"/>
      <c r="V780" s="133"/>
      <c r="W780" s="133"/>
      <c r="X780" s="133"/>
      <c r="Y780" s="133"/>
      <c r="Z780" s="133"/>
      <c r="AA780" s="133"/>
      <c r="AB780" s="133"/>
      <c r="AC780" s="133"/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</row>
    <row r="781" spans="1:46" ht="12.75" customHeight="1">
      <c r="A781" s="133"/>
      <c r="B781" s="133"/>
      <c r="C781" s="133"/>
      <c r="D781" s="133"/>
      <c r="E781" s="133"/>
      <c r="F781" s="18"/>
      <c r="G781" s="133"/>
      <c r="H781" s="133"/>
      <c r="I781" s="133"/>
      <c r="J781" s="133"/>
      <c r="K781" s="133"/>
      <c r="L781" s="133"/>
      <c r="M781" s="133"/>
      <c r="N781" s="133"/>
      <c r="O781" s="133"/>
      <c r="P781" s="1"/>
      <c r="Q781" s="1"/>
      <c r="R781" s="1"/>
      <c r="S781" s="1"/>
      <c r="T781" s="133"/>
      <c r="U781" s="133"/>
      <c r="V781" s="133"/>
      <c r="W781" s="133"/>
      <c r="X781" s="133"/>
      <c r="Y781" s="133"/>
      <c r="Z781" s="133"/>
      <c r="AA781" s="133"/>
      <c r="AB781" s="133"/>
      <c r="AC781" s="133"/>
      <c r="AD781" s="133"/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</row>
    <row r="782" spans="1:46" ht="12.75" customHeight="1">
      <c r="A782" s="133"/>
      <c r="B782" s="133"/>
      <c r="C782" s="133"/>
      <c r="D782" s="133"/>
      <c r="E782" s="133"/>
      <c r="F782" s="18"/>
      <c r="G782" s="133"/>
      <c r="H782" s="133"/>
      <c r="I782" s="133"/>
      <c r="J782" s="133"/>
      <c r="K782" s="133"/>
      <c r="L782" s="133"/>
      <c r="M782" s="133"/>
      <c r="N782" s="133"/>
      <c r="O782" s="133"/>
      <c r="P782" s="1"/>
      <c r="Q782" s="1"/>
      <c r="R782" s="1"/>
      <c r="S782" s="1"/>
      <c r="T782" s="133"/>
      <c r="U782" s="133"/>
      <c r="V782" s="133"/>
      <c r="W782" s="133"/>
      <c r="X782" s="133"/>
      <c r="Y782" s="133"/>
      <c r="Z782" s="133"/>
      <c r="AA782" s="133"/>
      <c r="AB782" s="133"/>
      <c r="AC782" s="133"/>
      <c r="AD782" s="133"/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</row>
    <row r="783" spans="1:46" ht="12.75" customHeight="1">
      <c r="A783" s="133"/>
      <c r="B783" s="133"/>
      <c r="C783" s="133"/>
      <c r="D783" s="133"/>
      <c r="E783" s="133"/>
      <c r="F783" s="18"/>
      <c r="G783" s="133"/>
      <c r="H783" s="133"/>
      <c r="I783" s="133"/>
      <c r="J783" s="133"/>
      <c r="K783" s="133"/>
      <c r="L783" s="133"/>
      <c r="M783" s="133"/>
      <c r="N783" s="133"/>
      <c r="O783" s="133"/>
      <c r="P783" s="1"/>
      <c r="Q783" s="1"/>
      <c r="R783" s="1"/>
      <c r="S783" s="1"/>
      <c r="T783" s="133"/>
      <c r="U783" s="133"/>
      <c r="V783" s="133"/>
      <c r="W783" s="133"/>
      <c r="X783" s="133"/>
      <c r="Y783" s="133"/>
      <c r="Z783" s="133"/>
      <c r="AA783" s="133"/>
      <c r="AB783" s="133"/>
      <c r="AC783" s="133"/>
      <c r="AD783" s="133"/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</row>
    <row r="784" spans="1:46" ht="12.75" customHeight="1">
      <c r="A784" s="133"/>
      <c r="B784" s="133"/>
      <c r="C784" s="133"/>
      <c r="D784" s="133"/>
      <c r="E784" s="133"/>
      <c r="F784" s="18"/>
      <c r="G784" s="133"/>
      <c r="H784" s="133"/>
      <c r="I784" s="133"/>
      <c r="J784" s="133"/>
      <c r="K784" s="133"/>
      <c r="L784" s="133"/>
      <c r="M784" s="133"/>
      <c r="N784" s="133"/>
      <c r="O784" s="133"/>
      <c r="P784" s="1"/>
      <c r="Q784" s="1"/>
      <c r="R784" s="1"/>
      <c r="S784" s="1"/>
      <c r="T784" s="133"/>
      <c r="U784" s="133"/>
      <c r="V784" s="133"/>
      <c r="W784" s="133"/>
      <c r="X784" s="133"/>
      <c r="Y784" s="133"/>
      <c r="Z784" s="133"/>
      <c r="AA784" s="133"/>
      <c r="AB784" s="133"/>
      <c r="AC784" s="133"/>
      <c r="AD784" s="133"/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</row>
    <row r="785" spans="1:46" ht="12.75" customHeight="1">
      <c r="A785" s="133"/>
      <c r="B785" s="133"/>
      <c r="C785" s="133"/>
      <c r="D785" s="133"/>
      <c r="E785" s="133"/>
      <c r="F785" s="18"/>
      <c r="G785" s="133"/>
      <c r="H785" s="133"/>
      <c r="I785" s="133"/>
      <c r="J785" s="133"/>
      <c r="K785" s="133"/>
      <c r="L785" s="133"/>
      <c r="M785" s="133"/>
      <c r="N785" s="133"/>
      <c r="O785" s="133"/>
      <c r="P785" s="1"/>
      <c r="Q785" s="1"/>
      <c r="R785" s="1"/>
      <c r="S785" s="1"/>
      <c r="T785" s="133"/>
      <c r="U785" s="133"/>
      <c r="V785" s="133"/>
      <c r="W785" s="133"/>
      <c r="X785" s="133"/>
      <c r="Y785" s="133"/>
      <c r="Z785" s="133"/>
      <c r="AA785" s="133"/>
      <c r="AB785" s="133"/>
      <c r="AC785" s="133"/>
      <c r="AD785" s="133"/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</row>
    <row r="786" spans="1:46" ht="12.75" customHeight="1">
      <c r="A786" s="133"/>
      <c r="B786" s="133"/>
      <c r="C786" s="133"/>
      <c r="D786" s="133"/>
      <c r="E786" s="133"/>
      <c r="F786" s="18"/>
      <c r="G786" s="133"/>
      <c r="H786" s="133"/>
      <c r="I786" s="133"/>
      <c r="J786" s="133"/>
      <c r="K786" s="133"/>
      <c r="L786" s="133"/>
      <c r="M786" s="133"/>
      <c r="N786" s="133"/>
      <c r="O786" s="133"/>
      <c r="P786" s="1"/>
      <c r="Q786" s="1"/>
      <c r="R786" s="1"/>
      <c r="S786" s="1"/>
      <c r="T786" s="133"/>
      <c r="U786" s="133"/>
      <c r="V786" s="133"/>
      <c r="W786" s="133"/>
      <c r="X786" s="133"/>
      <c r="Y786" s="133"/>
      <c r="Z786" s="133"/>
      <c r="AA786" s="133"/>
      <c r="AB786" s="133"/>
      <c r="AC786" s="133"/>
      <c r="AD786" s="133"/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</row>
    <row r="787" spans="1:46" ht="12.75" customHeight="1">
      <c r="A787" s="133"/>
      <c r="B787" s="133"/>
      <c r="C787" s="133"/>
      <c r="D787" s="133"/>
      <c r="E787" s="133"/>
      <c r="F787" s="18"/>
      <c r="G787" s="133"/>
      <c r="H787" s="133"/>
      <c r="I787" s="133"/>
      <c r="J787" s="133"/>
      <c r="K787" s="133"/>
      <c r="L787" s="133"/>
      <c r="M787" s="133"/>
      <c r="N787" s="133"/>
      <c r="O787" s="133"/>
      <c r="P787" s="1"/>
      <c r="Q787" s="1"/>
      <c r="R787" s="1"/>
      <c r="S787" s="1"/>
      <c r="T787" s="133"/>
      <c r="U787" s="133"/>
      <c r="V787" s="133"/>
      <c r="W787" s="133"/>
      <c r="X787" s="133"/>
      <c r="Y787" s="133"/>
      <c r="Z787" s="133"/>
      <c r="AA787" s="133"/>
      <c r="AB787" s="133"/>
      <c r="AC787" s="133"/>
      <c r="AD787" s="133"/>
      <c r="AE787" s="133"/>
      <c r="AF787" s="133"/>
      <c r="AG787" s="133"/>
      <c r="AH787" s="133"/>
      <c r="AI787" s="133"/>
      <c r="AJ787" s="133"/>
      <c r="AK787" s="133"/>
      <c r="AL787" s="133"/>
      <c r="AM787" s="133"/>
      <c r="AN787" s="133"/>
      <c r="AO787" s="133"/>
      <c r="AP787" s="133"/>
      <c r="AQ787" s="133"/>
      <c r="AR787" s="133"/>
      <c r="AS787" s="133"/>
      <c r="AT787" s="133"/>
    </row>
    <row r="788" spans="1:46" ht="12.75" customHeight="1">
      <c r="A788" s="133"/>
      <c r="B788" s="133"/>
      <c r="C788" s="133"/>
      <c r="D788" s="133"/>
      <c r="E788" s="133"/>
      <c r="F788" s="18"/>
      <c r="G788" s="133"/>
      <c r="H788" s="133"/>
      <c r="I788" s="133"/>
      <c r="J788" s="133"/>
      <c r="K788" s="133"/>
      <c r="L788" s="133"/>
      <c r="M788" s="133"/>
      <c r="N788" s="133"/>
      <c r="O788" s="133"/>
      <c r="P788" s="1"/>
      <c r="Q788" s="1"/>
      <c r="R788" s="1"/>
      <c r="S788" s="1"/>
      <c r="T788" s="133"/>
      <c r="U788" s="133"/>
      <c r="V788" s="133"/>
      <c r="W788" s="133"/>
      <c r="X788" s="133"/>
      <c r="Y788" s="133"/>
      <c r="Z788" s="133"/>
      <c r="AA788" s="133"/>
      <c r="AB788" s="133"/>
      <c r="AC788" s="133"/>
      <c r="AD788" s="133"/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/>
      <c r="AQ788" s="133"/>
      <c r="AR788" s="133"/>
      <c r="AS788" s="133"/>
      <c r="AT788" s="133"/>
    </row>
    <row r="789" spans="1:46" ht="12.75" customHeight="1">
      <c r="A789" s="133"/>
      <c r="B789" s="133"/>
      <c r="C789" s="133"/>
      <c r="D789" s="133"/>
      <c r="E789" s="133"/>
      <c r="F789" s="18"/>
      <c r="G789" s="133"/>
      <c r="H789" s="133"/>
      <c r="I789" s="133"/>
      <c r="J789" s="133"/>
      <c r="K789" s="133"/>
      <c r="L789" s="133"/>
      <c r="M789" s="133"/>
      <c r="N789" s="133"/>
      <c r="O789" s="133"/>
      <c r="P789" s="1"/>
      <c r="Q789" s="1"/>
      <c r="R789" s="1"/>
      <c r="S789" s="1"/>
      <c r="T789" s="133"/>
      <c r="U789" s="133"/>
      <c r="V789" s="133"/>
      <c r="W789" s="133"/>
      <c r="X789" s="133"/>
      <c r="Y789" s="133"/>
      <c r="Z789" s="133"/>
      <c r="AA789" s="133"/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/>
      <c r="AQ789" s="133"/>
      <c r="AR789" s="133"/>
      <c r="AS789" s="133"/>
      <c r="AT789" s="133"/>
    </row>
    <row r="790" spans="1:46" ht="12.75" customHeight="1">
      <c r="A790" s="133"/>
      <c r="B790" s="133"/>
      <c r="C790" s="133"/>
      <c r="D790" s="133"/>
      <c r="E790" s="133"/>
      <c r="F790" s="18"/>
      <c r="G790" s="133"/>
      <c r="H790" s="133"/>
      <c r="I790" s="133"/>
      <c r="J790" s="133"/>
      <c r="K790" s="133"/>
      <c r="L790" s="133"/>
      <c r="M790" s="133"/>
      <c r="N790" s="133"/>
      <c r="O790" s="133"/>
      <c r="P790" s="1"/>
      <c r="Q790" s="1"/>
      <c r="R790" s="1"/>
      <c r="S790" s="1"/>
      <c r="T790" s="133"/>
      <c r="U790" s="133"/>
      <c r="V790" s="133"/>
      <c r="W790" s="133"/>
      <c r="X790" s="133"/>
      <c r="Y790" s="133"/>
      <c r="Z790" s="133"/>
      <c r="AA790" s="133"/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/>
      <c r="AQ790" s="133"/>
      <c r="AR790" s="133"/>
      <c r="AS790" s="133"/>
      <c r="AT790" s="133"/>
    </row>
    <row r="791" spans="1:46" ht="12.75" customHeight="1">
      <c r="A791" s="133"/>
      <c r="B791" s="133"/>
      <c r="C791" s="133"/>
      <c r="D791" s="133"/>
      <c r="E791" s="133"/>
      <c r="F791" s="18"/>
      <c r="G791" s="133"/>
      <c r="H791" s="133"/>
      <c r="I791" s="133"/>
      <c r="J791" s="133"/>
      <c r="K791" s="133"/>
      <c r="L791" s="133"/>
      <c r="M791" s="133"/>
      <c r="N791" s="133"/>
      <c r="O791" s="133"/>
      <c r="P791" s="1"/>
      <c r="Q791" s="1"/>
      <c r="R791" s="1"/>
      <c r="S791" s="1"/>
      <c r="T791" s="133"/>
      <c r="U791" s="133"/>
      <c r="V791" s="133"/>
      <c r="W791" s="133"/>
      <c r="X791" s="133"/>
      <c r="Y791" s="133"/>
      <c r="Z791" s="133"/>
      <c r="AA791" s="133"/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/>
      <c r="AQ791" s="133"/>
      <c r="AR791" s="133"/>
      <c r="AS791" s="133"/>
      <c r="AT791" s="133"/>
    </row>
    <row r="792" spans="1:46" ht="12.75" customHeight="1">
      <c r="A792" s="133"/>
      <c r="B792" s="133"/>
      <c r="C792" s="133"/>
      <c r="D792" s="133"/>
      <c r="E792" s="133"/>
      <c r="F792" s="18"/>
      <c r="G792" s="133"/>
      <c r="H792" s="133"/>
      <c r="I792" s="133"/>
      <c r="J792" s="133"/>
      <c r="K792" s="133"/>
      <c r="L792" s="133"/>
      <c r="M792" s="133"/>
      <c r="N792" s="133"/>
      <c r="O792" s="133"/>
      <c r="P792" s="1"/>
      <c r="Q792" s="1"/>
      <c r="R792" s="1"/>
      <c r="S792" s="1"/>
      <c r="T792" s="133"/>
      <c r="U792" s="133"/>
      <c r="V792" s="133"/>
      <c r="W792" s="133"/>
      <c r="X792" s="133"/>
      <c r="Y792" s="133"/>
      <c r="Z792" s="133"/>
      <c r="AA792" s="133"/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/>
      <c r="AQ792" s="133"/>
      <c r="AR792" s="133"/>
      <c r="AS792" s="133"/>
      <c r="AT792" s="133"/>
    </row>
    <row r="793" spans="1:46" ht="12.75" customHeight="1">
      <c r="A793" s="133"/>
      <c r="B793" s="133"/>
      <c r="C793" s="133"/>
      <c r="D793" s="133"/>
      <c r="E793" s="133"/>
      <c r="F793" s="18"/>
      <c r="G793" s="133"/>
      <c r="H793" s="133"/>
      <c r="I793" s="133"/>
      <c r="J793" s="133"/>
      <c r="K793" s="133"/>
      <c r="L793" s="133"/>
      <c r="M793" s="133"/>
      <c r="N793" s="133"/>
      <c r="O793" s="133"/>
      <c r="P793" s="1"/>
      <c r="Q793" s="1"/>
      <c r="R793" s="1"/>
      <c r="S793" s="1"/>
      <c r="T793" s="133"/>
      <c r="U793" s="133"/>
      <c r="V793" s="133"/>
      <c r="W793" s="133"/>
      <c r="X793" s="133"/>
      <c r="Y793" s="133"/>
      <c r="Z793" s="133"/>
      <c r="AA793" s="133"/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/>
      <c r="AQ793" s="133"/>
      <c r="AR793" s="133"/>
      <c r="AS793" s="133"/>
      <c r="AT793" s="133"/>
    </row>
    <row r="794" spans="1:46" ht="12.75" customHeight="1">
      <c r="A794" s="133"/>
      <c r="B794" s="133"/>
      <c r="C794" s="133"/>
      <c r="D794" s="133"/>
      <c r="E794" s="133"/>
      <c r="F794" s="18"/>
      <c r="G794" s="133"/>
      <c r="H794" s="133"/>
      <c r="I794" s="133"/>
      <c r="J794" s="133"/>
      <c r="K794" s="133"/>
      <c r="L794" s="133"/>
      <c r="M794" s="133"/>
      <c r="N794" s="133"/>
      <c r="O794" s="133"/>
      <c r="P794" s="1"/>
      <c r="Q794" s="1"/>
      <c r="R794" s="1"/>
      <c r="S794" s="1"/>
      <c r="T794" s="133"/>
      <c r="U794" s="133"/>
      <c r="V794" s="133"/>
      <c r="W794" s="133"/>
      <c r="X794" s="133"/>
      <c r="Y794" s="133"/>
      <c r="Z794" s="133"/>
      <c r="AA794" s="133"/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/>
      <c r="AQ794" s="133"/>
      <c r="AR794" s="133"/>
      <c r="AS794" s="133"/>
      <c r="AT794" s="133"/>
    </row>
    <row r="795" spans="1:46" ht="12.75" customHeight="1">
      <c r="A795" s="133"/>
      <c r="B795" s="133"/>
      <c r="C795" s="133"/>
      <c r="D795" s="133"/>
      <c r="E795" s="133"/>
      <c r="F795" s="18"/>
      <c r="G795" s="133"/>
      <c r="H795" s="133"/>
      <c r="I795" s="133"/>
      <c r="J795" s="133"/>
      <c r="K795" s="133"/>
      <c r="L795" s="133"/>
      <c r="M795" s="133"/>
      <c r="N795" s="133"/>
      <c r="O795" s="133"/>
      <c r="P795" s="1"/>
      <c r="Q795" s="1"/>
      <c r="R795" s="1"/>
      <c r="S795" s="1"/>
      <c r="T795" s="133"/>
      <c r="U795" s="133"/>
      <c r="V795" s="133"/>
      <c r="W795" s="133"/>
      <c r="X795" s="133"/>
      <c r="Y795" s="133"/>
      <c r="Z795" s="133"/>
      <c r="AA795" s="133"/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/>
      <c r="AQ795" s="133"/>
      <c r="AR795" s="133"/>
      <c r="AS795" s="133"/>
      <c r="AT795" s="133"/>
    </row>
    <row r="796" spans="1:46" ht="12.75" customHeight="1">
      <c r="A796" s="133"/>
      <c r="B796" s="133"/>
      <c r="C796" s="133"/>
      <c r="D796" s="133"/>
      <c r="E796" s="133"/>
      <c r="F796" s="18"/>
      <c r="G796" s="133"/>
      <c r="H796" s="133"/>
      <c r="I796" s="133"/>
      <c r="J796" s="133"/>
      <c r="K796" s="133"/>
      <c r="L796" s="133"/>
      <c r="M796" s="133"/>
      <c r="N796" s="133"/>
      <c r="O796" s="133"/>
      <c r="P796" s="1"/>
      <c r="Q796" s="1"/>
      <c r="R796" s="1"/>
      <c r="S796" s="1"/>
      <c r="T796" s="133"/>
      <c r="U796" s="133"/>
      <c r="V796" s="133"/>
      <c r="W796" s="133"/>
      <c r="X796" s="133"/>
      <c r="Y796" s="133"/>
      <c r="Z796" s="133"/>
      <c r="AA796" s="133"/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</row>
    <row r="797" spans="1:46" ht="12.75" customHeight="1">
      <c r="A797" s="133"/>
      <c r="B797" s="133"/>
      <c r="C797" s="133"/>
      <c r="D797" s="133"/>
      <c r="E797" s="133"/>
      <c r="F797" s="18"/>
      <c r="G797" s="133"/>
      <c r="H797" s="133"/>
      <c r="I797" s="133"/>
      <c r="J797" s="133"/>
      <c r="K797" s="133"/>
      <c r="L797" s="133"/>
      <c r="M797" s="133"/>
      <c r="N797" s="133"/>
      <c r="O797" s="133"/>
      <c r="P797" s="1"/>
      <c r="Q797" s="1"/>
      <c r="R797" s="1"/>
      <c r="S797" s="1"/>
      <c r="T797" s="133"/>
      <c r="U797" s="133"/>
      <c r="V797" s="133"/>
      <c r="W797" s="133"/>
      <c r="X797" s="133"/>
      <c r="Y797" s="133"/>
      <c r="Z797" s="133"/>
      <c r="AA797" s="133"/>
      <c r="AB797" s="133"/>
      <c r="AC797" s="133"/>
      <c r="AD797" s="133"/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/>
      <c r="AQ797" s="133"/>
      <c r="AR797" s="133"/>
      <c r="AS797" s="133"/>
      <c r="AT797" s="133"/>
    </row>
    <row r="798" spans="1:46" ht="12.75" customHeight="1">
      <c r="A798" s="133"/>
      <c r="B798" s="133"/>
      <c r="C798" s="133"/>
      <c r="D798" s="133"/>
      <c r="E798" s="133"/>
      <c r="F798" s="18"/>
      <c r="G798" s="133"/>
      <c r="H798" s="133"/>
      <c r="I798" s="133"/>
      <c r="J798" s="133"/>
      <c r="K798" s="133"/>
      <c r="L798" s="133"/>
      <c r="M798" s="133"/>
      <c r="N798" s="133"/>
      <c r="O798" s="133"/>
      <c r="P798" s="1"/>
      <c r="Q798" s="1"/>
      <c r="R798" s="1"/>
      <c r="S798" s="1"/>
      <c r="T798" s="133"/>
      <c r="U798" s="133"/>
      <c r="V798" s="133"/>
      <c r="W798" s="133"/>
      <c r="X798" s="133"/>
      <c r="Y798" s="133"/>
      <c r="Z798" s="133"/>
      <c r="AA798" s="133"/>
      <c r="AB798" s="133"/>
      <c r="AC798" s="133"/>
      <c r="AD798" s="133"/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/>
      <c r="AQ798" s="133"/>
      <c r="AR798" s="133"/>
      <c r="AS798" s="133"/>
      <c r="AT798" s="133"/>
    </row>
    <row r="799" spans="1:46" ht="12.75" customHeight="1">
      <c r="A799" s="133"/>
      <c r="B799" s="133"/>
      <c r="C799" s="133"/>
      <c r="D799" s="133"/>
      <c r="E799" s="133"/>
      <c r="F799" s="18"/>
      <c r="G799" s="133"/>
      <c r="H799" s="133"/>
      <c r="I799" s="133"/>
      <c r="J799" s="133"/>
      <c r="K799" s="133"/>
      <c r="L799" s="133"/>
      <c r="M799" s="133"/>
      <c r="N799" s="133"/>
      <c r="O799" s="133"/>
      <c r="P799" s="1"/>
      <c r="Q799" s="1"/>
      <c r="R799" s="1"/>
      <c r="S799" s="1"/>
      <c r="T799" s="133"/>
      <c r="U799" s="133"/>
      <c r="V799" s="133"/>
      <c r="W799" s="133"/>
      <c r="X799" s="133"/>
      <c r="Y799" s="133"/>
      <c r="Z799" s="133"/>
      <c r="AA799" s="133"/>
      <c r="AB799" s="133"/>
      <c r="AC799" s="133"/>
      <c r="AD799" s="133"/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/>
      <c r="AQ799" s="133"/>
      <c r="AR799" s="133"/>
      <c r="AS799" s="133"/>
      <c r="AT799" s="133"/>
    </row>
    <row r="800" spans="1:46" ht="12.75" customHeight="1">
      <c r="A800" s="133"/>
      <c r="B800" s="133"/>
      <c r="C800" s="133"/>
      <c r="D800" s="133"/>
      <c r="E800" s="133"/>
      <c r="F800" s="18"/>
      <c r="G800" s="133"/>
      <c r="H800" s="133"/>
      <c r="I800" s="133"/>
      <c r="J800" s="133"/>
      <c r="K800" s="133"/>
      <c r="L800" s="133"/>
      <c r="M800" s="133"/>
      <c r="N800" s="133"/>
      <c r="O800" s="133"/>
      <c r="P800" s="1"/>
      <c r="Q800" s="1"/>
      <c r="R800" s="1"/>
      <c r="S800" s="1"/>
      <c r="T800" s="133"/>
      <c r="U800" s="133"/>
      <c r="V800" s="133"/>
      <c r="W800" s="133"/>
      <c r="X800" s="133"/>
      <c r="Y800" s="133"/>
      <c r="Z800" s="133"/>
      <c r="AA800" s="133"/>
      <c r="AB800" s="133"/>
      <c r="AC800" s="133"/>
      <c r="AD800" s="133"/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/>
      <c r="AQ800" s="133"/>
      <c r="AR800" s="133"/>
      <c r="AS800" s="133"/>
      <c r="AT800" s="133"/>
    </row>
    <row r="801" spans="1:46" ht="12.75" customHeight="1">
      <c r="A801" s="133"/>
      <c r="B801" s="133"/>
      <c r="C801" s="133"/>
      <c r="D801" s="133"/>
      <c r="E801" s="133"/>
      <c r="F801" s="18"/>
      <c r="G801" s="133"/>
      <c r="H801" s="133"/>
      <c r="I801" s="133"/>
      <c r="J801" s="133"/>
      <c r="K801" s="133"/>
      <c r="L801" s="133"/>
      <c r="M801" s="133"/>
      <c r="N801" s="133"/>
      <c r="O801" s="133"/>
      <c r="P801" s="1"/>
      <c r="Q801" s="1"/>
      <c r="R801" s="1"/>
      <c r="S801" s="1"/>
      <c r="T801" s="133"/>
      <c r="U801" s="133"/>
      <c r="V801" s="133"/>
      <c r="W801" s="133"/>
      <c r="X801" s="133"/>
      <c r="Y801" s="133"/>
      <c r="Z801" s="133"/>
      <c r="AA801" s="133"/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</row>
    <row r="802" spans="1:46" ht="12.75" customHeight="1">
      <c r="A802" s="133"/>
      <c r="B802" s="133"/>
      <c r="C802" s="133"/>
      <c r="D802" s="133"/>
      <c r="E802" s="133"/>
      <c r="F802" s="18"/>
      <c r="G802" s="133"/>
      <c r="H802" s="133"/>
      <c r="I802" s="133"/>
      <c r="J802" s="133"/>
      <c r="K802" s="133"/>
      <c r="L802" s="133"/>
      <c r="M802" s="133"/>
      <c r="N802" s="133"/>
      <c r="O802" s="133"/>
      <c r="P802" s="1"/>
      <c r="Q802" s="1"/>
      <c r="R802" s="1"/>
      <c r="S802" s="1"/>
      <c r="T802" s="133"/>
      <c r="U802" s="133"/>
      <c r="V802" s="133"/>
      <c r="W802" s="133"/>
      <c r="X802" s="133"/>
      <c r="Y802" s="133"/>
      <c r="Z802" s="133"/>
      <c r="AA802" s="133"/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</row>
    <row r="803" spans="1:46" ht="12.75" customHeight="1">
      <c r="A803" s="133"/>
      <c r="B803" s="133"/>
      <c r="C803" s="133"/>
      <c r="D803" s="133"/>
      <c r="E803" s="133"/>
      <c r="F803" s="18"/>
      <c r="G803" s="133"/>
      <c r="H803" s="133"/>
      <c r="I803" s="133"/>
      <c r="J803" s="133"/>
      <c r="K803" s="133"/>
      <c r="L803" s="133"/>
      <c r="M803" s="133"/>
      <c r="N803" s="133"/>
      <c r="O803" s="133"/>
      <c r="P803" s="1"/>
      <c r="Q803" s="1"/>
      <c r="R803" s="1"/>
      <c r="S803" s="1"/>
      <c r="T803" s="133"/>
      <c r="U803" s="133"/>
      <c r="V803" s="133"/>
      <c r="W803" s="133"/>
      <c r="X803" s="133"/>
      <c r="Y803" s="133"/>
      <c r="Z803" s="133"/>
      <c r="AA803" s="133"/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/>
      <c r="AQ803" s="133"/>
      <c r="AR803" s="133"/>
      <c r="AS803" s="133"/>
      <c r="AT803" s="133"/>
    </row>
    <row r="804" spans="1:46" ht="12.75" customHeight="1">
      <c r="A804" s="133"/>
      <c r="B804" s="133"/>
      <c r="C804" s="133"/>
      <c r="D804" s="133"/>
      <c r="E804" s="133"/>
      <c r="F804" s="18"/>
      <c r="G804" s="133"/>
      <c r="H804" s="133"/>
      <c r="I804" s="133"/>
      <c r="J804" s="133"/>
      <c r="K804" s="133"/>
      <c r="L804" s="133"/>
      <c r="M804" s="133"/>
      <c r="N804" s="133"/>
      <c r="O804" s="133"/>
      <c r="P804" s="1"/>
      <c r="Q804" s="1"/>
      <c r="R804" s="1"/>
      <c r="S804" s="1"/>
      <c r="T804" s="133"/>
      <c r="U804" s="133"/>
      <c r="V804" s="133"/>
      <c r="W804" s="133"/>
      <c r="X804" s="133"/>
      <c r="Y804" s="133"/>
      <c r="Z804" s="133"/>
      <c r="AA804" s="133"/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/>
      <c r="AQ804" s="133"/>
      <c r="AR804" s="133"/>
      <c r="AS804" s="133"/>
      <c r="AT804" s="133"/>
    </row>
    <row r="805" spans="1:46" ht="12.75" customHeight="1">
      <c r="A805" s="133"/>
      <c r="B805" s="133"/>
      <c r="C805" s="133"/>
      <c r="D805" s="133"/>
      <c r="E805" s="133"/>
      <c r="F805" s="18"/>
      <c r="G805" s="133"/>
      <c r="H805" s="133"/>
      <c r="I805" s="133"/>
      <c r="J805" s="133"/>
      <c r="K805" s="133"/>
      <c r="L805" s="133"/>
      <c r="M805" s="133"/>
      <c r="N805" s="133"/>
      <c r="O805" s="133"/>
      <c r="P805" s="1"/>
      <c r="Q805" s="1"/>
      <c r="R805" s="1"/>
      <c r="S805" s="1"/>
      <c r="T805" s="133"/>
      <c r="U805" s="133"/>
      <c r="V805" s="133"/>
      <c r="W805" s="133"/>
      <c r="X805" s="133"/>
      <c r="Y805" s="133"/>
      <c r="Z805" s="133"/>
      <c r="AA805" s="133"/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</row>
    <row r="806" spans="1:46" ht="12.75" customHeight="1">
      <c r="A806" s="133"/>
      <c r="B806" s="133"/>
      <c r="C806" s="133"/>
      <c r="D806" s="133"/>
      <c r="E806" s="133"/>
      <c r="F806" s="18"/>
      <c r="G806" s="133"/>
      <c r="H806" s="133"/>
      <c r="I806" s="133"/>
      <c r="J806" s="133"/>
      <c r="K806" s="133"/>
      <c r="L806" s="133"/>
      <c r="M806" s="133"/>
      <c r="N806" s="133"/>
      <c r="O806" s="133"/>
      <c r="P806" s="1"/>
      <c r="Q806" s="1"/>
      <c r="R806" s="1"/>
      <c r="S806" s="1"/>
      <c r="T806" s="133"/>
      <c r="U806" s="133"/>
      <c r="V806" s="133"/>
      <c r="W806" s="133"/>
      <c r="X806" s="133"/>
      <c r="Y806" s="133"/>
      <c r="Z806" s="133"/>
      <c r="AA806" s="133"/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</row>
    <row r="807" spans="1:46" ht="12.75" customHeight="1">
      <c r="A807" s="133"/>
      <c r="B807" s="133"/>
      <c r="C807" s="133"/>
      <c r="D807" s="133"/>
      <c r="E807" s="133"/>
      <c r="F807" s="18"/>
      <c r="G807" s="133"/>
      <c r="H807" s="133"/>
      <c r="I807" s="133"/>
      <c r="J807" s="133"/>
      <c r="K807" s="133"/>
      <c r="L807" s="133"/>
      <c r="M807" s="133"/>
      <c r="N807" s="133"/>
      <c r="O807" s="133"/>
      <c r="P807" s="1"/>
      <c r="Q807" s="1"/>
      <c r="R807" s="1"/>
      <c r="S807" s="1"/>
      <c r="T807" s="133"/>
      <c r="U807" s="133"/>
      <c r="V807" s="133"/>
      <c r="W807" s="133"/>
      <c r="X807" s="133"/>
      <c r="Y807" s="133"/>
      <c r="Z807" s="133"/>
      <c r="AA807" s="133"/>
      <c r="AB807" s="133"/>
      <c r="AC807" s="133"/>
      <c r="AD807" s="133"/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/>
      <c r="AQ807" s="133"/>
      <c r="AR807" s="133"/>
      <c r="AS807" s="133"/>
      <c r="AT807" s="133"/>
    </row>
    <row r="808" spans="1:46" ht="12.75" customHeight="1">
      <c r="A808" s="133"/>
      <c r="B808" s="133"/>
      <c r="C808" s="133"/>
      <c r="D808" s="133"/>
      <c r="E808" s="133"/>
      <c r="F808" s="18"/>
      <c r="G808" s="133"/>
      <c r="H808" s="133"/>
      <c r="I808" s="133"/>
      <c r="J808" s="133"/>
      <c r="K808" s="133"/>
      <c r="L808" s="133"/>
      <c r="M808" s="133"/>
      <c r="N808" s="133"/>
      <c r="O808" s="133"/>
      <c r="P808" s="1"/>
      <c r="Q808" s="1"/>
      <c r="R808" s="1"/>
      <c r="S808" s="1"/>
      <c r="T808" s="133"/>
      <c r="U808" s="133"/>
      <c r="V808" s="133"/>
      <c r="W808" s="133"/>
      <c r="X808" s="133"/>
      <c r="Y808" s="133"/>
      <c r="Z808" s="133"/>
      <c r="AA808" s="133"/>
      <c r="AB808" s="133"/>
      <c r="AC808" s="133"/>
      <c r="AD808" s="133"/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/>
      <c r="AQ808" s="133"/>
      <c r="AR808" s="133"/>
      <c r="AS808" s="133"/>
      <c r="AT808" s="133"/>
    </row>
    <row r="809" spans="1:46" ht="12.75" customHeight="1">
      <c r="A809" s="133"/>
      <c r="B809" s="133"/>
      <c r="C809" s="133"/>
      <c r="D809" s="133"/>
      <c r="E809" s="133"/>
      <c r="F809" s="18"/>
      <c r="G809" s="133"/>
      <c r="H809" s="133"/>
      <c r="I809" s="133"/>
      <c r="J809" s="133"/>
      <c r="K809" s="133"/>
      <c r="L809" s="133"/>
      <c r="M809" s="133"/>
      <c r="N809" s="133"/>
      <c r="O809" s="133"/>
      <c r="P809" s="1"/>
      <c r="Q809" s="1"/>
      <c r="R809" s="1"/>
      <c r="S809" s="1"/>
      <c r="T809" s="133"/>
      <c r="U809" s="133"/>
      <c r="V809" s="133"/>
      <c r="W809" s="133"/>
      <c r="X809" s="133"/>
      <c r="Y809" s="133"/>
      <c r="Z809" s="133"/>
      <c r="AA809" s="133"/>
      <c r="AB809" s="133"/>
      <c r="AC809" s="133"/>
      <c r="AD809" s="133"/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/>
      <c r="AQ809" s="133"/>
      <c r="AR809" s="133"/>
      <c r="AS809" s="133"/>
      <c r="AT809" s="133"/>
    </row>
    <row r="810" spans="1:46" ht="12.75" customHeight="1">
      <c r="A810" s="133"/>
      <c r="B810" s="133"/>
      <c r="C810" s="133"/>
      <c r="D810" s="133"/>
      <c r="E810" s="133"/>
      <c r="F810" s="18"/>
      <c r="G810" s="133"/>
      <c r="H810" s="133"/>
      <c r="I810" s="133"/>
      <c r="J810" s="133"/>
      <c r="K810" s="133"/>
      <c r="L810" s="133"/>
      <c r="M810" s="133"/>
      <c r="N810" s="133"/>
      <c r="O810" s="133"/>
      <c r="P810" s="1"/>
      <c r="Q810" s="1"/>
      <c r="R810" s="1"/>
      <c r="S810" s="1"/>
      <c r="T810" s="133"/>
      <c r="U810" s="133"/>
      <c r="V810" s="133"/>
      <c r="W810" s="133"/>
      <c r="X810" s="133"/>
      <c r="Y810" s="133"/>
      <c r="Z810" s="133"/>
      <c r="AA810" s="133"/>
      <c r="AB810" s="133"/>
      <c r="AC810" s="133"/>
      <c r="AD810" s="133"/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/>
      <c r="AQ810" s="133"/>
      <c r="AR810" s="133"/>
      <c r="AS810" s="133"/>
      <c r="AT810" s="133"/>
    </row>
    <row r="811" spans="1:46" ht="12.75" customHeight="1">
      <c r="A811" s="133"/>
      <c r="B811" s="133"/>
      <c r="C811" s="133"/>
      <c r="D811" s="133"/>
      <c r="E811" s="133"/>
      <c r="F811" s="18"/>
      <c r="G811" s="133"/>
      <c r="H811" s="133"/>
      <c r="I811" s="133"/>
      <c r="J811" s="133"/>
      <c r="K811" s="133"/>
      <c r="L811" s="133"/>
      <c r="M811" s="133"/>
      <c r="N811" s="133"/>
      <c r="O811" s="133"/>
      <c r="P811" s="1"/>
      <c r="Q811" s="1"/>
      <c r="R811" s="1"/>
      <c r="S811" s="1"/>
      <c r="T811" s="133"/>
      <c r="U811" s="133"/>
      <c r="V811" s="133"/>
      <c r="W811" s="133"/>
      <c r="X811" s="133"/>
      <c r="Y811" s="133"/>
      <c r="Z811" s="133"/>
      <c r="AA811" s="133"/>
      <c r="AB811" s="133"/>
      <c r="AC811" s="133"/>
      <c r="AD811" s="133"/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/>
      <c r="AQ811" s="133"/>
      <c r="AR811" s="133"/>
      <c r="AS811" s="133"/>
      <c r="AT811" s="133"/>
    </row>
    <row r="812" spans="1:46" ht="12.75" customHeight="1">
      <c r="A812" s="133"/>
      <c r="B812" s="133"/>
      <c r="C812" s="133"/>
      <c r="D812" s="133"/>
      <c r="E812" s="133"/>
      <c r="F812" s="18"/>
      <c r="G812" s="133"/>
      <c r="H812" s="133"/>
      <c r="I812" s="133"/>
      <c r="J812" s="133"/>
      <c r="K812" s="133"/>
      <c r="L812" s="133"/>
      <c r="M812" s="133"/>
      <c r="N812" s="133"/>
      <c r="O812" s="133"/>
      <c r="P812" s="1"/>
      <c r="Q812" s="1"/>
      <c r="R812" s="1"/>
      <c r="S812" s="1"/>
      <c r="T812" s="133"/>
      <c r="U812" s="133"/>
      <c r="V812" s="133"/>
      <c r="W812" s="133"/>
      <c r="X812" s="133"/>
      <c r="Y812" s="133"/>
      <c r="Z812" s="133"/>
      <c r="AA812" s="133"/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/>
      <c r="AQ812" s="133"/>
      <c r="AR812" s="133"/>
      <c r="AS812" s="133"/>
      <c r="AT812" s="133"/>
    </row>
    <row r="813" spans="1:46" ht="12.75" customHeight="1">
      <c r="A813" s="133"/>
      <c r="B813" s="133"/>
      <c r="C813" s="133"/>
      <c r="D813" s="133"/>
      <c r="E813" s="133"/>
      <c r="F813" s="18"/>
      <c r="G813" s="133"/>
      <c r="H813" s="133"/>
      <c r="I813" s="133"/>
      <c r="J813" s="133"/>
      <c r="K813" s="133"/>
      <c r="L813" s="133"/>
      <c r="M813" s="133"/>
      <c r="N813" s="133"/>
      <c r="O813" s="133"/>
      <c r="P813" s="1"/>
      <c r="Q813" s="1"/>
      <c r="R813" s="1"/>
      <c r="S813" s="1"/>
      <c r="T813" s="133"/>
      <c r="U813" s="133"/>
      <c r="V813" s="133"/>
      <c r="W813" s="133"/>
      <c r="X813" s="133"/>
      <c r="Y813" s="133"/>
      <c r="Z813" s="133"/>
      <c r="AA813" s="133"/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/>
      <c r="AQ813" s="133"/>
      <c r="AR813" s="133"/>
      <c r="AS813" s="133"/>
      <c r="AT813" s="133"/>
    </row>
    <row r="814" spans="1:46" ht="12.75" customHeight="1">
      <c r="A814" s="133"/>
      <c r="B814" s="133"/>
      <c r="C814" s="133"/>
      <c r="D814" s="133"/>
      <c r="E814" s="133"/>
      <c r="F814" s="18"/>
      <c r="G814" s="133"/>
      <c r="H814" s="133"/>
      <c r="I814" s="133"/>
      <c r="J814" s="133"/>
      <c r="K814" s="133"/>
      <c r="L814" s="133"/>
      <c r="M814" s="133"/>
      <c r="N814" s="133"/>
      <c r="O814" s="133"/>
      <c r="P814" s="1"/>
      <c r="Q814" s="1"/>
      <c r="R814" s="1"/>
      <c r="S814" s="1"/>
      <c r="T814" s="133"/>
      <c r="U814" s="133"/>
      <c r="V814" s="133"/>
      <c r="W814" s="133"/>
      <c r="X814" s="133"/>
      <c r="Y814" s="133"/>
      <c r="Z814" s="133"/>
      <c r="AA814" s="133"/>
      <c r="AB814" s="133"/>
      <c r="AC814" s="133"/>
      <c r="AD814" s="133"/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/>
      <c r="AQ814" s="133"/>
      <c r="AR814" s="133"/>
      <c r="AS814" s="133"/>
      <c r="AT814" s="133"/>
    </row>
    <row r="815" spans="1:46" ht="12.75" customHeight="1">
      <c r="A815" s="133"/>
      <c r="B815" s="133"/>
      <c r="C815" s="133"/>
      <c r="D815" s="133"/>
      <c r="E815" s="133"/>
      <c r="F815" s="18"/>
      <c r="G815" s="133"/>
      <c r="H815" s="133"/>
      <c r="I815" s="133"/>
      <c r="J815" s="133"/>
      <c r="K815" s="133"/>
      <c r="L815" s="133"/>
      <c r="M815" s="133"/>
      <c r="N815" s="133"/>
      <c r="O815" s="133"/>
      <c r="P815" s="1"/>
      <c r="Q815" s="1"/>
      <c r="R815" s="1"/>
      <c r="S815" s="1"/>
      <c r="T815" s="133"/>
      <c r="U815" s="133"/>
      <c r="V815" s="133"/>
      <c r="W815" s="133"/>
      <c r="X815" s="133"/>
      <c r="Y815" s="133"/>
      <c r="Z815" s="133"/>
      <c r="AA815" s="133"/>
      <c r="AB815" s="133"/>
      <c r="AC815" s="133"/>
      <c r="AD815" s="133"/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/>
      <c r="AQ815" s="133"/>
      <c r="AR815" s="133"/>
      <c r="AS815" s="133"/>
      <c r="AT815" s="133"/>
    </row>
    <row r="816" spans="1:46" ht="12.75" customHeight="1">
      <c r="A816" s="133"/>
      <c r="B816" s="133"/>
      <c r="C816" s="133"/>
      <c r="D816" s="133"/>
      <c r="E816" s="133"/>
      <c r="F816" s="18"/>
      <c r="G816" s="133"/>
      <c r="H816" s="133"/>
      <c r="I816" s="133"/>
      <c r="J816" s="133"/>
      <c r="K816" s="133"/>
      <c r="L816" s="133"/>
      <c r="M816" s="133"/>
      <c r="N816" s="133"/>
      <c r="O816" s="133"/>
      <c r="P816" s="1"/>
      <c r="Q816" s="1"/>
      <c r="R816" s="1"/>
      <c r="S816" s="1"/>
      <c r="T816" s="133"/>
      <c r="U816" s="133"/>
      <c r="V816" s="133"/>
      <c r="W816" s="133"/>
      <c r="X816" s="133"/>
      <c r="Y816" s="133"/>
      <c r="Z816" s="133"/>
      <c r="AA816" s="133"/>
      <c r="AB816" s="133"/>
      <c r="AC816" s="133"/>
      <c r="AD816" s="133"/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/>
      <c r="AQ816" s="133"/>
      <c r="AR816" s="133"/>
      <c r="AS816" s="133"/>
      <c r="AT816" s="133"/>
    </row>
    <row r="817" spans="1:46" ht="12.75" customHeight="1">
      <c r="A817" s="133"/>
      <c r="B817" s="133"/>
      <c r="C817" s="133"/>
      <c r="D817" s="133"/>
      <c r="E817" s="133"/>
      <c r="F817" s="18"/>
      <c r="G817" s="133"/>
      <c r="H817" s="133"/>
      <c r="I817" s="133"/>
      <c r="J817" s="133"/>
      <c r="K817" s="133"/>
      <c r="L817" s="133"/>
      <c r="M817" s="133"/>
      <c r="N817" s="133"/>
      <c r="O817" s="133"/>
      <c r="P817" s="1"/>
      <c r="Q817" s="1"/>
      <c r="R817" s="1"/>
      <c r="S817" s="1"/>
      <c r="T817" s="133"/>
      <c r="U817" s="133"/>
      <c r="V817" s="133"/>
      <c r="W817" s="133"/>
      <c r="X817" s="133"/>
      <c r="Y817" s="133"/>
      <c r="Z817" s="133"/>
      <c r="AA817" s="133"/>
      <c r="AB817" s="133"/>
      <c r="AC817" s="133"/>
      <c r="AD817" s="133"/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/>
      <c r="AQ817" s="133"/>
      <c r="AR817" s="133"/>
      <c r="AS817" s="133"/>
      <c r="AT817" s="133"/>
    </row>
    <row r="818" spans="1:46" ht="12.75" customHeight="1">
      <c r="A818" s="133"/>
      <c r="B818" s="133"/>
      <c r="C818" s="133"/>
      <c r="D818" s="133"/>
      <c r="E818" s="133"/>
      <c r="F818" s="18"/>
      <c r="G818" s="133"/>
      <c r="H818" s="133"/>
      <c r="I818" s="133"/>
      <c r="J818" s="133"/>
      <c r="K818" s="133"/>
      <c r="L818" s="133"/>
      <c r="M818" s="133"/>
      <c r="N818" s="133"/>
      <c r="O818" s="133"/>
      <c r="P818" s="1"/>
      <c r="Q818" s="1"/>
      <c r="R818" s="1"/>
      <c r="S818" s="1"/>
      <c r="T818" s="133"/>
      <c r="U818" s="133"/>
      <c r="V818" s="133"/>
      <c r="W818" s="133"/>
      <c r="X818" s="133"/>
      <c r="Y818" s="133"/>
      <c r="Z818" s="133"/>
      <c r="AA818" s="133"/>
      <c r="AB818" s="133"/>
      <c r="AC818" s="133"/>
      <c r="AD818" s="133"/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/>
      <c r="AQ818" s="133"/>
      <c r="AR818" s="133"/>
      <c r="AS818" s="133"/>
      <c r="AT818" s="133"/>
    </row>
    <row r="819" spans="1:46" ht="12.75" customHeight="1">
      <c r="A819" s="133"/>
      <c r="B819" s="133"/>
      <c r="C819" s="133"/>
      <c r="D819" s="133"/>
      <c r="E819" s="133"/>
      <c r="F819" s="18"/>
      <c r="G819" s="133"/>
      <c r="H819" s="133"/>
      <c r="I819" s="133"/>
      <c r="J819" s="133"/>
      <c r="K819" s="133"/>
      <c r="L819" s="133"/>
      <c r="M819" s="133"/>
      <c r="N819" s="133"/>
      <c r="O819" s="133"/>
      <c r="P819" s="1"/>
      <c r="Q819" s="1"/>
      <c r="R819" s="1"/>
      <c r="S819" s="1"/>
      <c r="T819" s="133"/>
      <c r="U819" s="133"/>
      <c r="V819" s="133"/>
      <c r="W819" s="133"/>
      <c r="X819" s="133"/>
      <c r="Y819" s="133"/>
      <c r="Z819" s="133"/>
      <c r="AA819" s="133"/>
      <c r="AB819" s="133"/>
      <c r="AC819" s="133"/>
      <c r="AD819" s="133"/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/>
      <c r="AQ819" s="133"/>
      <c r="AR819" s="133"/>
      <c r="AS819" s="133"/>
      <c r="AT819" s="133"/>
    </row>
    <row r="820" spans="1:46" ht="12.75" customHeight="1">
      <c r="A820" s="133"/>
      <c r="B820" s="133"/>
      <c r="C820" s="133"/>
      <c r="D820" s="133"/>
      <c r="E820" s="133"/>
      <c r="F820" s="18"/>
      <c r="G820" s="133"/>
      <c r="H820" s="133"/>
      <c r="I820" s="133"/>
      <c r="J820" s="133"/>
      <c r="K820" s="133"/>
      <c r="L820" s="133"/>
      <c r="M820" s="133"/>
      <c r="N820" s="133"/>
      <c r="O820" s="133"/>
      <c r="P820" s="1"/>
      <c r="Q820" s="1"/>
      <c r="R820" s="1"/>
      <c r="S820" s="1"/>
      <c r="T820" s="133"/>
      <c r="U820" s="133"/>
      <c r="V820" s="133"/>
      <c r="W820" s="133"/>
      <c r="X820" s="133"/>
      <c r="Y820" s="133"/>
      <c r="Z820" s="133"/>
      <c r="AA820" s="133"/>
      <c r="AB820" s="133"/>
      <c r="AC820" s="133"/>
      <c r="AD820" s="133"/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/>
      <c r="AQ820" s="133"/>
      <c r="AR820" s="133"/>
      <c r="AS820" s="133"/>
      <c r="AT820" s="133"/>
    </row>
    <row r="821" spans="1:46" ht="12.75" customHeight="1">
      <c r="A821" s="133"/>
      <c r="B821" s="133"/>
      <c r="C821" s="133"/>
      <c r="D821" s="133"/>
      <c r="E821" s="133"/>
      <c r="F821" s="18"/>
      <c r="G821" s="133"/>
      <c r="H821" s="133"/>
      <c r="I821" s="133"/>
      <c r="J821" s="133"/>
      <c r="K821" s="133"/>
      <c r="L821" s="133"/>
      <c r="M821" s="133"/>
      <c r="N821" s="133"/>
      <c r="O821" s="133"/>
      <c r="P821" s="1"/>
      <c r="Q821" s="1"/>
      <c r="R821" s="1"/>
      <c r="S821" s="1"/>
      <c r="T821" s="133"/>
      <c r="U821" s="133"/>
      <c r="V821" s="133"/>
      <c r="W821" s="133"/>
      <c r="X821" s="133"/>
      <c r="Y821" s="133"/>
      <c r="Z821" s="133"/>
      <c r="AA821" s="133"/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</row>
    <row r="822" spans="1:46" ht="12.75" customHeight="1">
      <c r="A822" s="133"/>
      <c r="B822" s="133"/>
      <c r="C822" s="133"/>
      <c r="D822" s="133"/>
      <c r="E822" s="133"/>
      <c r="F822" s="18"/>
      <c r="G822" s="133"/>
      <c r="H822" s="133"/>
      <c r="I822" s="133"/>
      <c r="J822" s="133"/>
      <c r="K822" s="133"/>
      <c r="L822" s="133"/>
      <c r="M822" s="133"/>
      <c r="N822" s="133"/>
      <c r="O822" s="133"/>
      <c r="P822" s="1"/>
      <c r="Q822" s="1"/>
      <c r="R822" s="1"/>
      <c r="S822" s="1"/>
      <c r="T822" s="133"/>
      <c r="U822" s="133"/>
      <c r="V822" s="133"/>
      <c r="W822" s="133"/>
      <c r="X822" s="133"/>
      <c r="Y822" s="133"/>
      <c r="Z822" s="133"/>
      <c r="AA822" s="133"/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</row>
    <row r="823" spans="1:46" ht="12.75" customHeight="1">
      <c r="A823" s="133"/>
      <c r="B823" s="133"/>
      <c r="C823" s="133"/>
      <c r="D823" s="133"/>
      <c r="E823" s="133"/>
      <c r="F823" s="18"/>
      <c r="G823" s="133"/>
      <c r="H823" s="133"/>
      <c r="I823" s="133"/>
      <c r="J823" s="133"/>
      <c r="K823" s="133"/>
      <c r="L823" s="133"/>
      <c r="M823" s="133"/>
      <c r="N823" s="133"/>
      <c r="O823" s="133"/>
      <c r="P823" s="1"/>
      <c r="Q823" s="1"/>
      <c r="R823" s="1"/>
      <c r="S823" s="1"/>
      <c r="T823" s="133"/>
      <c r="U823" s="133"/>
      <c r="V823" s="133"/>
      <c r="W823" s="133"/>
      <c r="X823" s="133"/>
      <c r="Y823" s="133"/>
      <c r="Z823" s="133"/>
      <c r="AA823" s="133"/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</row>
    <row r="824" spans="1:46" ht="12.75" customHeight="1">
      <c r="A824" s="133"/>
      <c r="B824" s="133"/>
      <c r="C824" s="133"/>
      <c r="D824" s="133"/>
      <c r="E824" s="133"/>
      <c r="F824" s="18"/>
      <c r="G824" s="133"/>
      <c r="H824" s="133"/>
      <c r="I824" s="133"/>
      <c r="J824" s="133"/>
      <c r="K824" s="133"/>
      <c r="L824" s="133"/>
      <c r="M824" s="133"/>
      <c r="N824" s="133"/>
      <c r="O824" s="133"/>
      <c r="P824" s="1"/>
      <c r="Q824" s="1"/>
      <c r="R824" s="1"/>
      <c r="S824" s="1"/>
      <c r="T824" s="133"/>
      <c r="U824" s="133"/>
      <c r="V824" s="133"/>
      <c r="W824" s="133"/>
      <c r="X824" s="133"/>
      <c r="Y824" s="133"/>
      <c r="Z824" s="133"/>
      <c r="AA824" s="133"/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</row>
    <row r="825" spans="1:46" ht="12.75" customHeight="1">
      <c r="A825" s="133"/>
      <c r="B825" s="133"/>
      <c r="C825" s="133"/>
      <c r="D825" s="133"/>
      <c r="E825" s="133"/>
      <c r="F825" s="18"/>
      <c r="G825" s="133"/>
      <c r="H825" s="133"/>
      <c r="I825" s="133"/>
      <c r="J825" s="133"/>
      <c r="K825" s="133"/>
      <c r="L825" s="133"/>
      <c r="M825" s="133"/>
      <c r="N825" s="133"/>
      <c r="O825" s="133"/>
      <c r="P825" s="1"/>
      <c r="Q825" s="1"/>
      <c r="R825" s="1"/>
      <c r="S825" s="1"/>
      <c r="T825" s="133"/>
      <c r="U825" s="133"/>
      <c r="V825" s="133"/>
      <c r="W825" s="133"/>
      <c r="X825" s="133"/>
      <c r="Y825" s="133"/>
      <c r="Z825" s="133"/>
      <c r="AA825" s="133"/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</row>
    <row r="826" spans="1:46" ht="12.75" customHeight="1">
      <c r="A826" s="133"/>
      <c r="B826" s="133"/>
      <c r="C826" s="133"/>
      <c r="D826" s="133"/>
      <c r="E826" s="133"/>
      <c r="F826" s="18"/>
      <c r="G826" s="133"/>
      <c r="H826" s="133"/>
      <c r="I826" s="133"/>
      <c r="J826" s="133"/>
      <c r="K826" s="133"/>
      <c r="L826" s="133"/>
      <c r="M826" s="133"/>
      <c r="N826" s="133"/>
      <c r="O826" s="133"/>
      <c r="P826" s="1"/>
      <c r="Q826" s="1"/>
      <c r="R826" s="1"/>
      <c r="S826" s="1"/>
      <c r="T826" s="133"/>
      <c r="U826" s="133"/>
      <c r="V826" s="133"/>
      <c r="W826" s="133"/>
      <c r="X826" s="133"/>
      <c r="Y826" s="133"/>
      <c r="Z826" s="133"/>
      <c r="AA826" s="133"/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</row>
    <row r="827" spans="1:46" ht="12.75" customHeight="1">
      <c r="A827" s="133"/>
      <c r="B827" s="133"/>
      <c r="C827" s="133"/>
      <c r="D827" s="133"/>
      <c r="E827" s="133"/>
      <c r="F827" s="18"/>
      <c r="G827" s="133"/>
      <c r="H827" s="133"/>
      <c r="I827" s="133"/>
      <c r="J827" s="133"/>
      <c r="K827" s="133"/>
      <c r="L827" s="133"/>
      <c r="M827" s="133"/>
      <c r="N827" s="133"/>
      <c r="O827" s="133"/>
      <c r="P827" s="1"/>
      <c r="Q827" s="1"/>
      <c r="R827" s="1"/>
      <c r="S827" s="1"/>
      <c r="T827" s="133"/>
      <c r="U827" s="133"/>
      <c r="V827" s="133"/>
      <c r="W827" s="133"/>
      <c r="X827" s="133"/>
      <c r="Y827" s="133"/>
      <c r="Z827" s="133"/>
      <c r="AA827" s="133"/>
      <c r="AB827" s="133"/>
      <c r="AC827" s="133"/>
      <c r="AD827" s="133"/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</row>
    <row r="828" spans="1:46" ht="12.75" customHeight="1">
      <c r="A828" s="133"/>
      <c r="B828" s="133"/>
      <c r="C828" s="133"/>
      <c r="D828" s="133"/>
      <c r="E828" s="133"/>
      <c r="F828" s="18"/>
      <c r="G828" s="133"/>
      <c r="H828" s="133"/>
      <c r="I828" s="133"/>
      <c r="J828" s="133"/>
      <c r="K828" s="133"/>
      <c r="L828" s="133"/>
      <c r="M828" s="133"/>
      <c r="N828" s="133"/>
      <c r="O828" s="133"/>
      <c r="P828" s="1"/>
      <c r="Q828" s="1"/>
      <c r="R828" s="1"/>
      <c r="S828" s="1"/>
      <c r="T828" s="133"/>
      <c r="U828" s="133"/>
      <c r="V828" s="133"/>
      <c r="W828" s="133"/>
      <c r="X828" s="133"/>
      <c r="Y828" s="133"/>
      <c r="Z828" s="133"/>
      <c r="AA828" s="133"/>
      <c r="AB828" s="133"/>
      <c r="AC828" s="133"/>
      <c r="AD828" s="133"/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</row>
    <row r="829" spans="1:46" ht="12.75" customHeight="1">
      <c r="A829" s="133"/>
      <c r="B829" s="133"/>
      <c r="C829" s="133"/>
      <c r="D829" s="133"/>
      <c r="E829" s="133"/>
      <c r="F829" s="18"/>
      <c r="G829" s="133"/>
      <c r="H829" s="133"/>
      <c r="I829" s="133"/>
      <c r="J829" s="133"/>
      <c r="K829" s="133"/>
      <c r="L829" s="133"/>
      <c r="M829" s="133"/>
      <c r="N829" s="133"/>
      <c r="O829" s="133"/>
      <c r="P829" s="1"/>
      <c r="Q829" s="1"/>
      <c r="R829" s="1"/>
      <c r="S829" s="1"/>
      <c r="T829" s="133"/>
      <c r="U829" s="133"/>
      <c r="V829" s="133"/>
      <c r="W829" s="133"/>
      <c r="X829" s="133"/>
      <c r="Y829" s="133"/>
      <c r="Z829" s="133"/>
      <c r="AA829" s="133"/>
      <c r="AB829" s="133"/>
      <c r="AC829" s="133"/>
      <c r="AD829" s="133"/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/>
      <c r="AQ829" s="133"/>
      <c r="AR829" s="133"/>
      <c r="AS829" s="133"/>
      <c r="AT829" s="133"/>
    </row>
    <row r="830" spans="1:46" ht="12.75" customHeight="1">
      <c r="A830" s="133"/>
      <c r="B830" s="133"/>
      <c r="C830" s="133"/>
      <c r="D830" s="133"/>
      <c r="E830" s="133"/>
      <c r="F830" s="18"/>
      <c r="G830" s="133"/>
      <c r="H830" s="133"/>
      <c r="I830" s="133"/>
      <c r="J830" s="133"/>
      <c r="K830" s="133"/>
      <c r="L830" s="133"/>
      <c r="M830" s="133"/>
      <c r="N830" s="133"/>
      <c r="O830" s="133"/>
      <c r="P830" s="1"/>
      <c r="Q830" s="1"/>
      <c r="R830" s="1"/>
      <c r="S830" s="1"/>
      <c r="T830" s="133"/>
      <c r="U830" s="133"/>
      <c r="V830" s="133"/>
      <c r="W830" s="133"/>
      <c r="X830" s="133"/>
      <c r="Y830" s="133"/>
      <c r="Z830" s="133"/>
      <c r="AA830" s="133"/>
      <c r="AB830" s="133"/>
      <c r="AC830" s="133"/>
      <c r="AD830" s="133"/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/>
      <c r="AQ830" s="133"/>
      <c r="AR830" s="133"/>
      <c r="AS830" s="133"/>
      <c r="AT830" s="133"/>
    </row>
  </sheetData>
  <mergeCells count="32">
    <mergeCell ref="G11:K11"/>
    <mergeCell ref="A31:F31"/>
    <mergeCell ref="A92:F92"/>
    <mergeCell ref="G16:K16"/>
    <mergeCell ref="G25:H25"/>
    <mergeCell ref="I29:J29"/>
    <mergeCell ref="H18:I18"/>
    <mergeCell ref="A56:F56"/>
    <mergeCell ref="G6:K6"/>
    <mergeCell ref="G17:K17"/>
    <mergeCell ref="D350:G350"/>
    <mergeCell ref="B13:L13"/>
    <mergeCell ref="G15:K15"/>
    <mergeCell ref="G8:K8"/>
    <mergeCell ref="A9:L9"/>
    <mergeCell ref="G10:K10"/>
    <mergeCell ref="L29:L30"/>
    <mergeCell ref="K29:K30"/>
    <mergeCell ref="K353:L353"/>
    <mergeCell ref="D353:G353"/>
    <mergeCell ref="K350:L350"/>
    <mergeCell ref="A7:L7"/>
    <mergeCell ref="A29:F30"/>
    <mergeCell ref="G29:G30"/>
    <mergeCell ref="H29:H30"/>
    <mergeCell ref="C22:J22"/>
    <mergeCell ref="A332:F332"/>
    <mergeCell ref="A173:F173"/>
    <mergeCell ref="A210:F210"/>
    <mergeCell ref="A249:F249"/>
    <mergeCell ref="A290:F290"/>
    <mergeCell ref="A133:F133"/>
  </mergeCells>
  <printOptions/>
  <pageMargins left="0.35433070866141736" right="0.11811023622047245" top="0.4724409448818898" bottom="0.2362204724409449" header="0.03937007874015748" footer="0.03937007874015748"/>
  <pageSetup firstPageNumber="1" useFirstPageNumber="1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2017-02-21T11:28:28Z</cp:lastPrinted>
  <dcterms:modified xsi:type="dcterms:W3CDTF">2017-02-21T11:31:10Z</dcterms:modified>
  <cp:category/>
  <cp:version/>
  <cp:contentType/>
  <cp:contentStatus/>
</cp:coreProperties>
</file>